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uman Resources\Policies and Procedures\HR Update Meeting\2018\CEHS Website Updates\"/>
    </mc:Choice>
  </mc:AlternateContent>
  <bookViews>
    <workbookView xWindow="0" yWindow="0" windowWidth="24000" windowHeight="13170"/>
  </bookViews>
  <sheets>
    <sheet name=" 1st QTR" sheetId="2" r:id="rId1"/>
    <sheet name="2nd QTR" sheetId="3" r:id="rId2"/>
    <sheet name="3rd QTR" sheetId="7" r:id="rId3"/>
    <sheet name="4th QTR" sheetId="5" r:id="rId4"/>
  </sheets>
  <definedNames>
    <definedName name="_Regression_Int" localSheetId="0" hidden="1">1</definedName>
    <definedName name="_Regression_Int" localSheetId="1" hidden="1">1</definedName>
    <definedName name="_xlnm.Print_Area" localSheetId="0">' 1st QTR'!$A$1:$L$34</definedName>
    <definedName name="_xlnm.Print_Area" localSheetId="1">'2nd QTR'!$A$1:$L$34</definedName>
    <definedName name="_xlnm.Print_Area" localSheetId="3">'4th QTR'!$A$1:$L$35</definedName>
    <definedName name="Print_Area_MI" localSheetId="0">' 1st QTR'!$A$1:$L$34</definedName>
    <definedName name="Print_Area_MI" localSheetId="1">'2nd QTR'!$A$1:$L$50</definedName>
  </definedNames>
  <calcPr calcId="162913"/>
</workbook>
</file>

<file path=xl/calcChain.xml><?xml version="1.0" encoding="utf-8"?>
<calcChain xmlns="http://schemas.openxmlformats.org/spreadsheetml/2006/main">
  <c r="B21" i="7" l="1"/>
  <c r="B18" i="7" s="1"/>
  <c r="C21" i="7"/>
  <c r="L27" i="5" l="1"/>
  <c r="K27" i="5"/>
  <c r="G27" i="5"/>
  <c r="F27" i="5"/>
  <c r="D27" i="5"/>
  <c r="C27" i="5"/>
  <c r="B27" i="5"/>
  <c r="E21" i="5"/>
  <c r="L27" i="7" l="1"/>
  <c r="K27" i="7"/>
  <c r="J27" i="7"/>
  <c r="H27" i="7"/>
  <c r="G27" i="7"/>
  <c r="F27" i="7"/>
  <c r="E27" i="7"/>
  <c r="D27" i="7"/>
  <c r="C27" i="7"/>
  <c r="B27" i="7"/>
  <c r="H18" i="7"/>
  <c r="H21" i="7"/>
  <c r="F21" i="7"/>
  <c r="L27" i="3"/>
  <c r="J27" i="3"/>
  <c r="H27" i="3"/>
  <c r="G27" i="3"/>
  <c r="F27" i="3"/>
  <c r="E27" i="3"/>
  <c r="D27" i="3"/>
  <c r="C27" i="3"/>
  <c r="L27" i="2" l="1"/>
  <c r="F30" i="2"/>
  <c r="E30" i="2"/>
  <c r="B30" i="2"/>
  <c r="H27" i="2"/>
  <c r="G27" i="2"/>
  <c r="F27" i="2"/>
  <c r="E27" i="2"/>
  <c r="D27" i="2"/>
  <c r="B27" i="2"/>
  <c r="C21" i="2"/>
  <c r="B18" i="2"/>
  <c r="H21" i="2"/>
  <c r="H18" i="2" s="1"/>
  <c r="G21" i="2"/>
  <c r="F21" i="2"/>
  <c r="E21" i="2"/>
  <c r="D21" i="2"/>
  <c r="B21" i="2"/>
  <c r="B10" i="2"/>
  <c r="H8" i="2"/>
  <c r="G30" i="2" s="1"/>
  <c r="G8" i="2"/>
  <c r="F8" i="2"/>
  <c r="E8" i="2"/>
  <c r="D30" i="2" s="1"/>
  <c r="D8" i="2"/>
  <c r="C30" i="2" s="1"/>
  <c r="C8" i="2"/>
  <c r="B8" i="2"/>
  <c r="H8" i="7" l="1"/>
  <c r="G8" i="7"/>
  <c r="F8" i="7"/>
  <c r="E8" i="7"/>
  <c r="D8" i="7"/>
  <c r="C8" i="7"/>
  <c r="B30" i="7" s="1"/>
  <c r="C30" i="7" s="1"/>
  <c r="D30" i="7" s="1"/>
  <c r="E30" i="7" s="1"/>
  <c r="F30" i="7" s="1"/>
  <c r="G30" i="7" s="1"/>
  <c r="H30" i="7" s="1"/>
  <c r="B8" i="7"/>
  <c r="G21" i="7"/>
  <c r="G18" i="7" s="1"/>
  <c r="E21" i="7"/>
  <c r="E18" i="7" s="1"/>
  <c r="D21" i="7"/>
  <c r="D18" i="7" s="1"/>
  <c r="F18" i="7"/>
  <c r="C18" i="7"/>
  <c r="B11" i="7"/>
  <c r="C11" i="7" s="1"/>
  <c r="D11" i="7" s="1"/>
  <c r="E11" i="7" s="1"/>
  <c r="F11" i="7" s="1"/>
  <c r="G11" i="7" s="1"/>
  <c r="H11" i="7" s="1"/>
  <c r="L10" i="7"/>
  <c r="K10" i="7"/>
  <c r="J10" i="7"/>
  <c r="I10" i="7"/>
  <c r="H10" i="7"/>
  <c r="G10" i="7"/>
  <c r="F10" i="7"/>
  <c r="E10" i="7"/>
  <c r="D10" i="7"/>
  <c r="C10" i="7"/>
  <c r="B10" i="7"/>
  <c r="L21" i="5"/>
  <c r="L18" i="5" s="1"/>
  <c r="J21" i="5"/>
  <c r="J18" i="5" s="1"/>
  <c r="E18" i="5"/>
  <c r="G21" i="5"/>
  <c r="G18" i="5" s="1"/>
  <c r="F21" i="5"/>
  <c r="F18" i="5" s="1"/>
  <c r="D21" i="5"/>
  <c r="D18" i="5" s="1"/>
  <c r="C21" i="5"/>
  <c r="C18" i="5" s="1"/>
  <c r="B21" i="5"/>
  <c r="B18" i="5" s="1"/>
  <c r="L10" i="5" l="1"/>
  <c r="K10" i="5"/>
  <c r="J10" i="5"/>
  <c r="I10" i="5"/>
  <c r="H10" i="5"/>
  <c r="G10" i="5"/>
  <c r="F10" i="5"/>
  <c r="E10" i="5"/>
  <c r="D10" i="5"/>
  <c r="C10" i="5"/>
  <c r="B10" i="5"/>
  <c r="G8" i="5"/>
  <c r="F30" i="5" s="1"/>
  <c r="F8" i="5"/>
  <c r="E8" i="5"/>
  <c r="D30" i="5" s="1"/>
  <c r="D8" i="5"/>
  <c r="C30" i="5" s="1"/>
  <c r="C8" i="5"/>
  <c r="B30" i="5" s="1"/>
  <c r="B8" i="5"/>
  <c r="C18" i="3"/>
  <c r="H21" i="3"/>
  <c r="H18" i="3" s="1"/>
  <c r="G21" i="3"/>
  <c r="G18" i="3" s="1"/>
  <c r="F21" i="3"/>
  <c r="F18" i="3" s="1"/>
  <c r="E21" i="3"/>
  <c r="E18" i="3" s="1"/>
  <c r="D21" i="3"/>
  <c r="D18" i="3" s="1"/>
  <c r="C21" i="3"/>
  <c r="B10" i="3"/>
  <c r="C10" i="3"/>
  <c r="D10" i="3"/>
  <c r="E10" i="3"/>
  <c r="F10" i="3"/>
  <c r="G10" i="3"/>
  <c r="H10" i="3"/>
  <c r="I10" i="3"/>
  <c r="J10" i="3"/>
  <c r="K10" i="3"/>
  <c r="L10" i="3"/>
  <c r="H8" i="3"/>
  <c r="G30" i="3" s="1"/>
  <c r="G8" i="3"/>
  <c r="F30" i="3" s="1"/>
  <c r="F8" i="3"/>
  <c r="E30" i="3" s="1"/>
  <c r="E8" i="3"/>
  <c r="D30" i="3" s="1"/>
  <c r="D8" i="3"/>
  <c r="C30" i="3" s="1"/>
  <c r="C8" i="3"/>
  <c r="L10" i="2"/>
  <c r="K10" i="2"/>
  <c r="J10" i="2"/>
  <c r="I10" i="2"/>
  <c r="H10" i="2"/>
  <c r="G10" i="2"/>
  <c r="F10" i="2"/>
  <c r="E10" i="2"/>
  <c r="D10" i="2"/>
  <c r="C10" i="2"/>
  <c r="G18" i="2" l="1"/>
  <c r="F18" i="2"/>
  <c r="E18" i="2"/>
  <c r="D18" i="2"/>
  <c r="C18" i="2"/>
  <c r="H11" i="3" l="1"/>
  <c r="G11" i="3"/>
  <c r="F11" i="3"/>
  <c r="E11" i="3"/>
  <c r="D11" i="3"/>
  <c r="C11" i="3"/>
  <c r="H11" i="5"/>
  <c r="G11" i="5"/>
  <c r="F11" i="5"/>
  <c r="E11" i="5"/>
  <c r="D11" i="5"/>
  <c r="C11" i="5"/>
  <c r="B11" i="5"/>
  <c r="B11" i="2"/>
  <c r="C11" i="2" s="1"/>
  <c r="D11" i="2" s="1"/>
  <c r="E11" i="2" s="1"/>
  <c r="F11" i="2" s="1"/>
  <c r="G11" i="2" s="1"/>
  <c r="H11" i="2" s="1"/>
</calcChain>
</file>

<file path=xl/sharedStrings.xml><?xml version="1.0" encoding="utf-8"?>
<sst xmlns="http://schemas.openxmlformats.org/spreadsheetml/2006/main" count="430" uniqueCount="96">
  <si>
    <t xml:space="preserve"> </t>
  </si>
  <si>
    <t>BIWEEKLY</t>
  </si>
  <si>
    <t>MONTHLY</t>
  </si>
  <si>
    <t>SCHEDULE #</t>
  </si>
  <si>
    <t>01</t>
  </si>
  <si>
    <t>02</t>
  </si>
  <si>
    <t>03</t>
  </si>
  <si>
    <t>04</t>
  </si>
  <si>
    <t>05</t>
  </si>
  <si>
    <t>06</t>
  </si>
  <si>
    <t>PAY</t>
  </si>
  <si>
    <t>PERIOD</t>
  </si>
  <si>
    <t>Mon</t>
  </si>
  <si>
    <t>Fri</t>
  </si>
  <si>
    <t>Wed</t>
  </si>
  <si>
    <t>Thurs</t>
  </si>
  <si>
    <t xml:space="preserve">1st  RUN </t>
  </si>
  <si>
    <t>(1)</t>
  </si>
  <si>
    <t>work day to Final</t>
  </si>
  <si>
    <t xml:space="preserve">        LOCK DOWN ON DATA ENTRY FOR PAYROLL AREA BEING PROCESSED UNTIL NOTICE IS GIVEN</t>
  </si>
  <si>
    <t xml:space="preserve">           &lt;&lt;&lt;&lt;&lt;&lt;&lt;&lt;&lt;&lt;  CORRECTION RUN WILL OCCUR EVERY WORK DAY TO FINAL  &gt;&gt;&gt;&gt;&gt;&gt;&gt;&gt;&gt;&gt;</t>
  </si>
  <si>
    <t>07</t>
  </si>
  <si>
    <t>(2)</t>
  </si>
  <si>
    <t>entries and changes</t>
  </si>
  <si>
    <t>(Checks mailed)</t>
  </si>
  <si>
    <t>PAYDATE</t>
  </si>
  <si>
    <t>(Direct Deposit date)</t>
  </si>
  <si>
    <t>21</t>
  </si>
  <si>
    <t>22</t>
  </si>
  <si>
    <t>23</t>
  </si>
  <si>
    <t>24</t>
  </si>
  <si>
    <t>25</t>
  </si>
  <si>
    <t>26</t>
  </si>
  <si>
    <t>10</t>
  </si>
  <si>
    <t>11</t>
  </si>
  <si>
    <t>12</t>
  </si>
  <si>
    <t>October</t>
  </si>
  <si>
    <t>November</t>
  </si>
  <si>
    <t>December</t>
  </si>
  <si>
    <t>(1) Monday, Oct 8, Columbus Day, DAS closed, Univ floating holiday, BW early deadline</t>
  </si>
  <si>
    <t>14</t>
  </si>
  <si>
    <t>15</t>
  </si>
  <si>
    <t>16</t>
  </si>
  <si>
    <t>17</t>
  </si>
  <si>
    <t>18</t>
  </si>
  <si>
    <t>19</t>
  </si>
  <si>
    <t>08</t>
  </si>
  <si>
    <t>09</t>
  </si>
  <si>
    <t>July</t>
  </si>
  <si>
    <t>August</t>
  </si>
  <si>
    <t>September</t>
  </si>
  <si>
    <t>Payroll Processing Schedule</t>
  </si>
  <si>
    <t>13</t>
  </si>
  <si>
    <t>03/04/2005 -</t>
  </si>
  <si>
    <t>03/17/2005</t>
  </si>
  <si>
    <t>03/31/2007</t>
  </si>
  <si>
    <t>Corrections and/or</t>
  </si>
  <si>
    <t>12:00 PM Deadline</t>
  </si>
  <si>
    <t xml:space="preserve">Final day for HR/Payroll </t>
  </si>
  <si>
    <t>changes only with Payroll</t>
  </si>
  <si>
    <t>Office prior approval</t>
  </si>
  <si>
    <t>Payroll Post to Ledgers</t>
  </si>
  <si>
    <t>Stay off records until</t>
  </si>
  <si>
    <t>otherwise notified</t>
  </si>
  <si>
    <t xml:space="preserve"> LOCK DOWN ON DATA ENTRY FOR PAYROLL AREA BEING PROCESSED  - Stay off records until 1:00 pm (CST/CDT)</t>
  </si>
  <si>
    <t>1:00 pm (CST/CDT) unless</t>
  </si>
  <si>
    <t>LOCK DOWN ON DATA ENTRY FOR PAYROLL AREA BEING PROCESSED  - Stay off records until 1:00 pm (CST/CDT)</t>
  </si>
  <si>
    <t>available</t>
  </si>
  <si>
    <r>
      <t>60 day period for Retro PAF Adjust</t>
    </r>
    <r>
      <rPr>
        <b/>
        <sz val="9"/>
        <rFont val="Helvetica"/>
      </rPr>
      <t xml:space="preserve"> (permission required prior to this date)</t>
    </r>
  </si>
  <si>
    <t>University of Nebraska</t>
  </si>
  <si>
    <r>
      <t xml:space="preserve">60 day period for Retro PAF Adjust </t>
    </r>
    <r>
      <rPr>
        <b/>
        <sz val="9"/>
        <rFont val="Helvetica"/>
      </rPr>
      <t>(permission required prior to this date)</t>
    </r>
  </si>
  <si>
    <t xml:space="preserve">Correction Run every </t>
  </si>
  <si>
    <t>Correction Run every</t>
  </si>
  <si>
    <t>Final day for Department</t>
  </si>
  <si>
    <t>Revised</t>
  </si>
  <si>
    <t>(1)  Early Deadline</t>
  </si>
  <si>
    <t>(2) Third BW payday in the month; no standard deductions</t>
  </si>
  <si>
    <t xml:space="preserve">  TWO WEEKS PRIOR TO EFFECTIVE DATE</t>
  </si>
  <si>
    <t>PAF Deadline-On/Off boarding</t>
  </si>
  <si>
    <t>PAF Deadline</t>
  </si>
  <si>
    <t>Tue</t>
  </si>
  <si>
    <r>
      <rPr>
        <b/>
        <sz val="12"/>
        <color indexed="9"/>
        <rFont val="Helvetica"/>
      </rPr>
      <t>Stay off</t>
    </r>
    <r>
      <rPr>
        <b/>
        <sz val="10"/>
        <color indexed="9"/>
        <rFont val="Helvetica"/>
        <family val="2"/>
      </rPr>
      <t xml:space="preserve"> records until</t>
    </r>
  </si>
  <si>
    <t>Correction Run will occur every work day to Final</t>
  </si>
  <si>
    <t>20</t>
  </si>
  <si>
    <t>April</t>
  </si>
  <si>
    <t>May</t>
  </si>
  <si>
    <t>June</t>
  </si>
  <si>
    <t>January</t>
  </si>
  <si>
    <t>February</t>
  </si>
  <si>
    <t>March</t>
  </si>
  <si>
    <t>(1) BW/MO early deadline due to  holidays.</t>
  </si>
  <si>
    <t>Sun</t>
  </si>
  <si>
    <t>1st Quarter 2018</t>
  </si>
  <si>
    <t>2nd Quarter 2018</t>
  </si>
  <si>
    <t>3rd Quarter 2018</t>
  </si>
  <si>
    <t>4th Quarter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</si>
</sst>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"/>
    <numFmt numFmtId="165" formatCode="m/d/yy;@"/>
  </numFmts>
  <fonts count="23" x14ac:knownFonts="1">
    <font>
      <sz val="8"/>
      <name val="Helv"/>
    </font>
    <font>
      <sz val="10"/>
      <name val="Helvetica"/>
      <family val="2"/>
    </font>
    <font>
      <b/>
      <sz val="12"/>
      <name val="Helvetica"/>
      <family val="2"/>
    </font>
    <font>
      <sz val="11"/>
      <name val="Helvetica"/>
      <family val="2"/>
    </font>
    <font>
      <b/>
      <i/>
      <sz val="11"/>
      <name val="Helvetica"/>
      <family val="2"/>
    </font>
    <font>
      <b/>
      <sz val="11"/>
      <name val="Helvetica"/>
      <family val="2"/>
    </font>
    <font>
      <sz val="11"/>
      <name val="Helvetica"/>
    </font>
    <font>
      <b/>
      <sz val="11"/>
      <name val="Helvetica"/>
    </font>
    <font>
      <b/>
      <sz val="11"/>
      <color indexed="9"/>
      <name val="Helvetica"/>
      <family val="2"/>
    </font>
    <font>
      <b/>
      <sz val="11"/>
      <color indexed="8"/>
      <name val="Helvetica"/>
      <family val="2"/>
    </font>
    <font>
      <b/>
      <sz val="11"/>
      <color indexed="8"/>
      <name val="Helvetica"/>
    </font>
    <font>
      <sz val="11"/>
      <color indexed="9"/>
      <name val="Helvetica"/>
      <family val="2"/>
    </font>
    <font>
      <b/>
      <i/>
      <sz val="9"/>
      <name val="Helvetica"/>
      <family val="2"/>
    </font>
    <font>
      <b/>
      <sz val="9"/>
      <name val="Helvetica"/>
    </font>
    <font>
      <b/>
      <sz val="10"/>
      <color indexed="9"/>
      <name val="Helvetica"/>
      <family val="2"/>
    </font>
    <font>
      <b/>
      <sz val="10"/>
      <color indexed="9"/>
      <name val="Helvetica"/>
    </font>
    <font>
      <sz val="8"/>
      <name val="Helvetica"/>
    </font>
    <font>
      <b/>
      <i/>
      <sz val="11"/>
      <name val="Helvetica"/>
    </font>
    <font>
      <b/>
      <sz val="11"/>
      <color theme="0"/>
      <name val="Helvetica"/>
      <family val="2"/>
    </font>
    <font>
      <b/>
      <sz val="11"/>
      <color theme="0"/>
      <name val="Helvetica"/>
    </font>
    <font>
      <b/>
      <sz val="9"/>
      <color indexed="9"/>
      <name val="Helvetica"/>
      <family val="2"/>
    </font>
    <font>
      <b/>
      <sz val="12"/>
      <color indexed="9"/>
      <name val="Helvetica"/>
    </font>
    <font>
      <sz val="10"/>
      <name val="Helv"/>
    </font>
  </fonts>
  <fills count="18">
    <fill>
      <patternFill patternType="none"/>
    </fill>
    <fill>
      <patternFill patternType="gray125"/>
    </fill>
    <fill>
      <patternFill patternType="solid">
        <fgColor indexed="8"/>
      </patternFill>
    </fill>
    <fill>
      <patternFill patternType="solid">
        <fgColor indexed="22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8"/>
        <bgColor indexed="8"/>
      </patternFill>
    </fill>
    <fill>
      <patternFill patternType="solid">
        <fgColor indexed="13"/>
        <bgColor indexed="64"/>
      </patternFill>
    </fill>
    <fill>
      <patternFill patternType="gray125">
        <bgColor indexed="10"/>
      </patternFill>
    </fill>
    <fill>
      <patternFill patternType="gray125">
        <fgColor indexed="8"/>
        <bgColor indexed="10"/>
      </patternFill>
    </fill>
    <fill>
      <patternFill patternType="solid">
        <fgColor indexed="10"/>
        <bgColor indexed="64"/>
      </patternFill>
    </fill>
    <fill>
      <patternFill patternType="solid">
        <fgColor theme="1"/>
        <bgColor indexed="64"/>
      </patternFill>
    </fill>
    <fill>
      <patternFill patternType="gray125">
        <bgColor theme="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49" fontId="1" fillId="0" borderId="1" xfId="0" applyNumberFormat="1" applyFont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 applyProtection="1">
      <alignment horizontal="center"/>
    </xf>
    <xf numFmtId="49" fontId="1" fillId="0" borderId="2" xfId="0" applyNumberFormat="1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left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quotePrefix="1" applyNumberFormat="1" applyFont="1" applyAlignment="1">
      <alignment horizontal="center"/>
    </xf>
    <xf numFmtId="0" fontId="3" fillId="3" borderId="4" xfId="0" applyFont="1" applyFill="1" applyBorder="1"/>
    <xf numFmtId="0" fontId="5" fillId="3" borderId="5" xfId="0" applyFont="1" applyFill="1" applyBorder="1"/>
    <xf numFmtId="0" fontId="5" fillId="3" borderId="5" xfId="0" applyFont="1" applyFill="1" applyBorder="1" applyAlignment="1" applyProtection="1">
      <alignment horizontal="left"/>
    </xf>
    <xf numFmtId="0" fontId="5" fillId="3" borderId="5" xfId="0" applyFont="1" applyFill="1" applyBorder="1" applyAlignment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4" borderId="0" xfId="0" applyFont="1" applyFill="1"/>
    <xf numFmtId="0" fontId="5" fillId="3" borderId="6" xfId="0" applyFont="1" applyFill="1" applyBorder="1"/>
    <xf numFmtId="0" fontId="5" fillId="3" borderId="7" xfId="0" applyFont="1" applyFill="1" applyBorder="1" applyAlignment="1" applyProtection="1">
      <alignment horizontal="left"/>
    </xf>
    <xf numFmtId="49" fontId="5" fillId="3" borderId="8" xfId="0" applyNumberFormat="1" applyFont="1" applyFill="1" applyBorder="1" applyAlignment="1" applyProtection="1">
      <alignment horizontal="center"/>
    </xf>
    <xf numFmtId="49" fontId="5" fillId="3" borderId="7" xfId="0" applyNumberFormat="1" applyFont="1" applyFill="1" applyBorder="1" applyAlignment="1" applyProtection="1">
      <alignment horizontal="center"/>
    </xf>
    <xf numFmtId="49" fontId="3" fillId="4" borderId="8" xfId="0" applyNumberFormat="1" applyFont="1" applyFill="1" applyBorder="1"/>
    <xf numFmtId="0" fontId="5" fillId="3" borderId="3" xfId="0" applyFont="1" applyFill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 applyProtection="1">
      <alignment horizontal="center"/>
    </xf>
    <xf numFmtId="0" fontId="5" fillId="3" borderId="9" xfId="0" applyFont="1" applyFill="1" applyBorder="1" applyAlignment="1" applyProtection="1">
      <alignment horizontal="left"/>
    </xf>
    <xf numFmtId="14" fontId="3" fillId="0" borderId="10" xfId="0" quotePrefix="1" applyNumberFormat="1" applyFont="1" applyBorder="1" applyAlignment="1" applyProtection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5" fillId="5" borderId="9" xfId="0" applyFont="1" applyFill="1" applyBorder="1" applyAlignment="1"/>
    <xf numFmtId="0" fontId="5" fillId="3" borderId="3" xfId="0" applyFont="1" applyFill="1" applyBorder="1" applyAlignment="1" applyProtection="1">
      <alignment horizontal="left" vertical="center"/>
    </xf>
    <xf numFmtId="49" fontId="3" fillId="0" borderId="3" xfId="0" applyNumberFormat="1" applyFont="1" applyBorder="1" applyAlignment="1" applyProtection="1">
      <alignment horizontal="center"/>
    </xf>
    <xf numFmtId="0" fontId="3" fillId="0" borderId="1" xfId="0" applyFont="1" applyFill="1" applyBorder="1" applyAlignment="1">
      <alignment horizontal="center"/>
    </xf>
    <xf numFmtId="0" fontId="3" fillId="1" borderId="1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3" borderId="3" xfId="0" applyFont="1" applyFill="1" applyBorder="1"/>
    <xf numFmtId="0" fontId="3" fillId="0" borderId="0" xfId="0" applyFont="1" applyFill="1" applyBorder="1"/>
    <xf numFmtId="14" fontId="3" fillId="0" borderId="0" xfId="0" quotePrefix="1" applyNumberFormat="1" applyFont="1" applyBorder="1" applyAlignment="1" applyProtection="1">
      <alignment horizontal="center"/>
    </xf>
    <xf numFmtId="0" fontId="5" fillId="0" borderId="0" xfId="0" quotePrefix="1" applyFont="1"/>
    <xf numFmtId="164" fontId="3" fillId="0" borderId="0" xfId="0" applyNumberFormat="1" applyFont="1"/>
    <xf numFmtId="0" fontId="5" fillId="0" borderId="0" xfId="0" applyFont="1" applyAlignment="1" applyProtection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quotePrefix="1" applyFont="1" applyBorder="1" applyAlignment="1" applyProtection="1">
      <alignment horizontal="center"/>
    </xf>
    <xf numFmtId="0" fontId="3" fillId="0" borderId="10" xfId="0" quotePrefix="1" applyFont="1" applyBorder="1" applyAlignment="1" applyProtection="1">
      <alignment horizontal="center"/>
    </xf>
    <xf numFmtId="0" fontId="5" fillId="6" borderId="0" xfId="0" applyFont="1" applyFill="1" applyBorder="1" applyAlignment="1">
      <alignment vertical="center"/>
    </xf>
    <xf numFmtId="0" fontId="6" fillId="0" borderId="2" xfId="0" applyFont="1" applyBorder="1" applyAlignment="1" applyProtection="1">
      <alignment horizontal="center"/>
    </xf>
    <xf numFmtId="14" fontId="6" fillId="0" borderId="9" xfId="0" applyNumberFormat="1" applyFont="1" applyBorder="1" applyAlignment="1" applyProtection="1">
      <alignment horizontal="center"/>
    </xf>
    <xf numFmtId="0" fontId="6" fillId="2" borderId="10" xfId="0" applyFont="1" applyFill="1" applyBorder="1" applyAlignment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left"/>
    </xf>
    <xf numFmtId="0" fontId="5" fillId="3" borderId="13" xfId="0" applyFont="1" applyFill="1" applyBorder="1" applyAlignment="1" applyProtection="1">
      <alignment horizontal="left"/>
    </xf>
    <xf numFmtId="0" fontId="5" fillId="3" borderId="14" xfId="0" applyFont="1" applyFill="1" applyBorder="1"/>
    <xf numFmtId="0" fontId="5" fillId="3" borderId="15" xfId="0" applyFont="1" applyFill="1" applyBorder="1"/>
    <xf numFmtId="0" fontId="5" fillId="7" borderId="5" xfId="0" applyFont="1" applyFill="1" applyBorder="1"/>
    <xf numFmtId="49" fontId="5" fillId="7" borderId="8" xfId="0" applyNumberFormat="1" applyFont="1" applyFill="1" applyBorder="1" applyAlignment="1" applyProtection="1">
      <alignment horizontal="center"/>
    </xf>
    <xf numFmtId="14" fontId="3" fillId="4" borderId="1" xfId="0" applyNumberFormat="1" applyFont="1" applyFill="1" applyBorder="1" applyAlignment="1" applyProtection="1">
      <alignment horizontal="center"/>
    </xf>
    <xf numFmtId="14" fontId="3" fillId="4" borderId="10" xfId="0" applyNumberFormat="1" applyFont="1" applyFill="1" applyBorder="1" applyAlignment="1" applyProtection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 applyProtection="1">
      <alignment horizontal="center"/>
    </xf>
    <xf numFmtId="0" fontId="5" fillId="3" borderId="9" xfId="0" applyFont="1" applyFill="1" applyBorder="1"/>
    <xf numFmtId="0" fontId="3" fillId="0" borderId="0" xfId="0" quotePrefix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4" fontId="3" fillId="0" borderId="1" xfId="0" quotePrefix="1" applyNumberFormat="1" applyFont="1" applyBorder="1" applyAlignment="1" applyProtection="1">
      <alignment horizontal="center"/>
    </xf>
    <xf numFmtId="0" fontId="3" fillId="0" borderId="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14" fontId="3" fillId="8" borderId="1" xfId="0" applyNumberFormat="1" applyFont="1" applyFill="1" applyBorder="1" applyAlignment="1" applyProtection="1">
      <alignment horizontal="center"/>
    </xf>
    <xf numFmtId="14" fontId="3" fillId="8" borderId="1" xfId="0" quotePrefix="1" applyNumberFormat="1" applyFont="1" applyFill="1" applyBorder="1" applyAlignment="1" applyProtection="1">
      <alignment horizontal="center"/>
    </xf>
    <xf numFmtId="0" fontId="3" fillId="9" borderId="0" xfId="0" applyFont="1" applyFill="1" applyBorder="1" applyAlignment="1">
      <alignment vertical="center"/>
    </xf>
    <xf numFmtId="0" fontId="3" fillId="9" borderId="16" xfId="0" applyFont="1" applyFill="1" applyBorder="1" applyAlignment="1">
      <alignment vertical="center"/>
    </xf>
    <xf numFmtId="49" fontId="3" fillId="9" borderId="11" xfId="0" applyNumberFormat="1" applyFont="1" applyFill="1" applyBorder="1" applyAlignment="1" applyProtection="1">
      <alignment horizontal="center"/>
    </xf>
    <xf numFmtId="14" fontId="3" fillId="8" borderId="0" xfId="0" applyNumberFormat="1" applyFont="1" applyFill="1" applyBorder="1" applyAlignment="1" applyProtection="1">
      <alignment horizontal="center"/>
    </xf>
    <xf numFmtId="0" fontId="7" fillId="0" borderId="0" xfId="0" applyFont="1"/>
    <xf numFmtId="0" fontId="5" fillId="3" borderId="3" xfId="0" applyFont="1" applyFill="1" applyBorder="1" applyAlignment="1">
      <alignment horizontal="left"/>
    </xf>
    <xf numFmtId="14" fontId="3" fillId="0" borderId="17" xfId="0" quotePrefix="1" applyNumberFormat="1" applyFont="1" applyBorder="1" applyAlignment="1" applyProtection="1">
      <alignment horizontal="center"/>
    </xf>
    <xf numFmtId="14" fontId="3" fillId="8" borderId="18" xfId="0" applyNumberFormat="1" applyFont="1" applyFill="1" applyBorder="1" applyAlignment="1" applyProtection="1">
      <alignment horizontal="center"/>
    </xf>
    <xf numFmtId="14" fontId="3" fillId="8" borderId="19" xfId="0" applyNumberFormat="1" applyFont="1" applyFill="1" applyBorder="1" applyAlignment="1" applyProtection="1">
      <alignment horizontal="center"/>
    </xf>
    <xf numFmtId="49" fontId="3" fillId="8" borderId="20" xfId="0" applyNumberFormat="1" applyFont="1" applyFill="1" applyBorder="1" applyAlignment="1" applyProtection="1">
      <alignment horizontal="center"/>
    </xf>
    <xf numFmtId="49" fontId="3" fillId="8" borderId="16" xfId="0" applyNumberFormat="1" applyFont="1" applyFill="1" applyBorder="1" applyAlignment="1" applyProtection="1">
      <alignment horizontal="center"/>
    </xf>
    <xf numFmtId="0" fontId="3" fillId="8" borderId="20" xfId="0" applyFont="1" applyFill="1" applyBorder="1" applyAlignment="1" applyProtection="1">
      <alignment horizontal="center"/>
    </xf>
    <xf numFmtId="14" fontId="3" fillId="8" borderId="20" xfId="0" applyNumberFormat="1" applyFont="1" applyFill="1" applyBorder="1" applyAlignment="1" applyProtection="1">
      <alignment horizontal="center"/>
    </xf>
    <xf numFmtId="14" fontId="3" fillId="8" borderId="16" xfId="0" applyNumberFormat="1" applyFont="1" applyFill="1" applyBorder="1" applyAlignment="1" applyProtection="1">
      <alignment horizontal="center"/>
    </xf>
    <xf numFmtId="14" fontId="3" fillId="8" borderId="20" xfId="0" quotePrefix="1" applyNumberFormat="1" applyFont="1" applyFill="1" applyBorder="1" applyAlignment="1" applyProtection="1">
      <alignment horizontal="center"/>
    </xf>
    <xf numFmtId="14" fontId="3" fillId="8" borderId="17" xfId="0" applyNumberFormat="1" applyFont="1" applyFill="1" applyBorder="1" applyAlignment="1" applyProtection="1">
      <alignment horizontal="center"/>
    </xf>
    <xf numFmtId="14" fontId="3" fillId="8" borderId="21" xfId="0" applyNumberFormat="1" applyFont="1" applyFill="1" applyBorder="1" applyAlignment="1" applyProtection="1">
      <alignment horizontal="center"/>
    </xf>
    <xf numFmtId="49" fontId="3" fillId="8" borderId="22" xfId="0" applyNumberFormat="1" applyFont="1" applyFill="1" applyBorder="1" applyAlignment="1" applyProtection="1">
      <alignment horizontal="center"/>
    </xf>
    <xf numFmtId="0" fontId="3" fillId="8" borderId="22" xfId="0" applyFont="1" applyFill="1" applyBorder="1" applyAlignment="1" applyProtection="1">
      <alignment horizontal="center"/>
    </xf>
    <xf numFmtId="14" fontId="3" fillId="8" borderId="22" xfId="0" applyNumberFormat="1" applyFont="1" applyFill="1" applyBorder="1" applyAlignment="1" applyProtection="1">
      <alignment horizontal="center"/>
    </xf>
    <xf numFmtId="14" fontId="3" fillId="8" borderId="22" xfId="0" quotePrefix="1" applyNumberFormat="1" applyFont="1" applyFill="1" applyBorder="1" applyAlignment="1" applyProtection="1">
      <alignment horizontal="center"/>
    </xf>
    <xf numFmtId="14" fontId="3" fillId="8" borderId="23" xfId="0" quotePrefix="1" applyNumberFormat="1" applyFont="1" applyFill="1" applyBorder="1" applyAlignment="1" applyProtection="1">
      <alignment horizontal="center"/>
    </xf>
    <xf numFmtId="14" fontId="3" fillId="8" borderId="23" xfId="0" applyNumberFormat="1" applyFont="1" applyFill="1" applyBorder="1" applyAlignment="1" applyProtection="1">
      <alignment horizontal="center"/>
    </xf>
    <xf numFmtId="14" fontId="3" fillId="8" borderId="19" xfId="0" quotePrefix="1" applyNumberFormat="1" applyFont="1" applyFill="1" applyBorder="1" applyAlignment="1" applyProtection="1">
      <alignment horizontal="center"/>
    </xf>
    <xf numFmtId="0" fontId="9" fillId="8" borderId="24" xfId="0" applyFont="1" applyFill="1" applyBorder="1" applyAlignment="1"/>
    <xf numFmtId="0" fontId="9" fillId="8" borderId="25" xfId="0" applyFont="1" applyFill="1" applyBorder="1" applyAlignment="1"/>
    <xf numFmtId="0" fontId="9" fillId="8" borderId="13" xfId="0" applyFont="1" applyFill="1" applyBorder="1" applyAlignment="1"/>
    <xf numFmtId="14" fontId="3" fillId="8" borderId="2" xfId="0" applyNumberFormat="1" applyFont="1" applyFill="1" applyBorder="1" applyAlignment="1" applyProtection="1">
      <alignment horizontal="center"/>
    </xf>
    <xf numFmtId="14" fontId="3" fillId="8" borderId="3" xfId="0" applyNumberFormat="1" applyFont="1" applyFill="1" applyBorder="1" applyAlignment="1" applyProtection="1">
      <alignment horizontal="center"/>
    </xf>
    <xf numFmtId="0" fontId="11" fillId="9" borderId="0" xfId="0" applyFont="1" applyFill="1" applyBorder="1" applyAlignment="1">
      <alignment vertical="center"/>
    </xf>
    <xf numFmtId="0" fontId="11" fillId="9" borderId="16" xfId="0" applyFont="1" applyFill="1" applyBorder="1" applyAlignment="1">
      <alignment vertical="center"/>
    </xf>
    <xf numFmtId="0" fontId="11" fillId="9" borderId="11" xfId="0" applyFont="1" applyFill="1" applyBorder="1" applyAlignment="1">
      <alignment vertical="center"/>
    </xf>
    <xf numFmtId="0" fontId="7" fillId="12" borderId="6" xfId="0" applyFont="1" applyFill="1" applyBorder="1" applyAlignment="1">
      <alignment horizontal="center"/>
    </xf>
    <xf numFmtId="0" fontId="7" fillId="12" borderId="10" xfId="0" applyFont="1" applyFill="1" applyBorder="1" applyAlignment="1">
      <alignment horizontal="center"/>
    </xf>
    <xf numFmtId="0" fontId="3" fillId="12" borderId="0" xfId="0" applyFont="1" applyFill="1" applyBorder="1" applyAlignment="1">
      <alignment horizontal="center"/>
    </xf>
    <xf numFmtId="0" fontId="11" fillId="13" borderId="0" xfId="0" applyFont="1" applyFill="1" applyBorder="1" applyAlignment="1">
      <alignment vertical="center"/>
    </xf>
    <xf numFmtId="0" fontId="8" fillId="12" borderId="1" xfId="0" applyFont="1" applyFill="1" applyBorder="1" applyAlignment="1">
      <alignment horizontal="center"/>
    </xf>
    <xf numFmtId="0" fontId="12" fillId="0" borderId="0" xfId="0" applyFont="1" applyAlignment="1" applyProtection="1">
      <alignment horizontal="center"/>
    </xf>
    <xf numFmtId="14" fontId="12" fillId="0" borderId="0" xfId="0" quotePrefix="1" applyNumberFormat="1" applyFont="1" applyAlignment="1" applyProtection="1">
      <alignment horizontal="center"/>
    </xf>
    <xf numFmtId="164" fontId="3" fillId="14" borderId="1" xfId="0" quotePrefix="1" applyNumberFormat="1" applyFont="1" applyFill="1" applyBorder="1" applyAlignment="1" applyProtection="1">
      <alignment horizontal="center"/>
    </xf>
    <xf numFmtId="0" fontId="3" fillId="13" borderId="0" xfId="0" applyFont="1" applyFill="1" applyBorder="1" applyAlignment="1">
      <alignment vertical="center"/>
    </xf>
    <xf numFmtId="14" fontId="3" fillId="4" borderId="10" xfId="0" applyNumberFormat="1" applyFont="1" applyFill="1" applyBorder="1" applyAlignment="1" applyProtection="1">
      <alignment horizontal="center" vertical="center"/>
    </xf>
    <xf numFmtId="0" fontId="7" fillId="12" borderId="1" xfId="0" applyFont="1" applyFill="1" applyBorder="1" applyAlignment="1">
      <alignment horizontal="center"/>
    </xf>
    <xf numFmtId="0" fontId="15" fillId="10" borderId="0" xfId="0" applyFont="1" applyFill="1" applyBorder="1" applyAlignment="1">
      <alignment vertical="center"/>
    </xf>
    <xf numFmtId="0" fontId="16" fillId="0" borderId="0" xfId="0" applyFont="1"/>
    <xf numFmtId="49" fontId="7" fillId="0" borderId="0" xfId="0" quotePrefix="1" applyNumberFormat="1" applyFont="1" applyAlignment="1">
      <alignment horizontal="center"/>
    </xf>
    <xf numFmtId="0" fontId="7" fillId="0" borderId="0" xfId="0" quotePrefix="1" applyFont="1"/>
    <xf numFmtId="0" fontId="2" fillId="0" borderId="1" xfId="0" applyFont="1" applyBorder="1" applyAlignment="1" applyProtection="1">
      <alignment horizontal="left"/>
    </xf>
    <xf numFmtId="0" fontId="3" fillId="12" borderId="1" xfId="0" applyFont="1" applyFill="1" applyBorder="1" applyAlignment="1">
      <alignment horizontal="center"/>
    </xf>
    <xf numFmtId="0" fontId="14" fillId="11" borderId="26" xfId="0" applyFont="1" applyFill="1" applyBorder="1" applyAlignment="1">
      <alignment horizontal="left"/>
    </xf>
    <xf numFmtId="0" fontId="14" fillId="11" borderId="26" xfId="0" applyFont="1" applyFill="1" applyBorder="1" applyAlignment="1" applyProtection="1">
      <alignment horizontal="left"/>
    </xf>
    <xf numFmtId="14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center"/>
    </xf>
    <xf numFmtId="14" fontId="5" fillId="14" borderId="10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center"/>
    </xf>
    <xf numFmtId="49" fontId="18" fillId="16" borderId="1" xfId="0" applyNumberFormat="1" applyFont="1" applyFill="1" applyBorder="1" applyAlignment="1" applyProtection="1">
      <alignment horizontal="center"/>
    </xf>
    <xf numFmtId="49" fontId="18" fillId="16" borderId="11" xfId="0" applyNumberFormat="1" applyFont="1" applyFill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center"/>
    </xf>
    <xf numFmtId="14" fontId="3" fillId="0" borderId="10" xfId="0" quotePrefix="1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center"/>
    </xf>
    <xf numFmtId="0" fontId="3" fillId="0" borderId="0" xfId="0" applyFont="1"/>
    <xf numFmtId="14" fontId="3" fillId="0" borderId="10" xfId="0" quotePrefix="1" applyNumberFormat="1" applyFont="1" applyBorder="1" applyAlignment="1" applyProtection="1">
      <alignment horizontal="center"/>
    </xf>
    <xf numFmtId="14" fontId="3" fillId="0" borderId="10" xfId="0" applyNumberFormat="1" applyFont="1" applyBorder="1" applyAlignment="1" applyProtection="1">
      <alignment horizontal="center"/>
    </xf>
    <xf numFmtId="14" fontId="3" fillId="0" borderId="1" xfId="0" quotePrefix="1" applyNumberFormat="1" applyFont="1" applyBorder="1" applyAlignment="1" applyProtection="1">
      <alignment horizontal="center"/>
    </xf>
    <xf numFmtId="14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center"/>
    </xf>
    <xf numFmtId="14" fontId="3" fillId="0" borderId="10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center"/>
    </xf>
    <xf numFmtId="49" fontId="5" fillId="0" borderId="0" xfId="0" quotePrefix="1" applyNumberFormat="1" applyFont="1" applyAlignment="1">
      <alignment horizontal="center"/>
    </xf>
    <xf numFmtId="49" fontId="3" fillId="0" borderId="1" xfId="0" applyNumberFormat="1" applyFont="1" applyBorder="1" applyAlignment="1" applyProtection="1">
      <alignment horizontal="center"/>
    </xf>
    <xf numFmtId="14" fontId="3" fillId="0" borderId="10" xfId="0" applyNumberFormat="1" applyFont="1" applyBorder="1" applyAlignment="1" applyProtection="1">
      <alignment horizontal="center"/>
    </xf>
    <xf numFmtId="0" fontId="7" fillId="0" borderId="0" xfId="0" applyFont="1"/>
    <xf numFmtId="14" fontId="7" fillId="12" borderId="10" xfId="0" applyNumberFormat="1" applyFont="1" applyFill="1" applyBorder="1" applyAlignment="1">
      <alignment horizontal="center"/>
    </xf>
    <xf numFmtId="49" fontId="3" fillId="0" borderId="0" xfId="0" applyNumberFormat="1" applyFont="1"/>
    <xf numFmtId="49" fontId="4" fillId="0" borderId="0" xfId="0" applyNumberFormat="1" applyFont="1"/>
    <xf numFmtId="49" fontId="7" fillId="0" borderId="0" xfId="0" applyNumberFormat="1" applyFont="1"/>
    <xf numFmtId="49" fontId="7" fillId="0" borderId="0" xfId="0" applyNumberFormat="1" applyFont="1" applyAlignment="1" applyProtection="1">
      <alignment horizontal="center"/>
    </xf>
    <xf numFmtId="0" fontId="18" fillId="16" borderId="1" xfId="0" applyFont="1" applyFill="1" applyBorder="1" applyAlignment="1" applyProtection="1">
      <alignment horizontal="center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4" fontId="6" fillId="8" borderId="20" xfId="0" applyNumberFormat="1" applyFont="1" applyFill="1" applyBorder="1" applyAlignment="1" applyProtection="1">
      <alignment horizontal="center"/>
    </xf>
    <xf numFmtId="0" fontId="5" fillId="3" borderId="24" xfId="0" applyFont="1" applyFill="1" applyBorder="1" applyAlignment="1" applyProtection="1">
      <alignment horizontal="left"/>
    </xf>
    <xf numFmtId="0" fontId="5" fillId="3" borderId="25" xfId="0" applyFont="1" applyFill="1" applyBorder="1" applyAlignment="1">
      <alignment horizontal="left"/>
    </xf>
    <xf numFmtId="0" fontId="5" fillId="3" borderId="28" xfId="0" applyFont="1" applyFill="1" applyBorder="1" applyAlignment="1">
      <alignment horizontal="left"/>
    </xf>
    <xf numFmtId="14" fontId="3" fillId="0" borderId="10" xfId="0" applyNumberFormat="1" applyFont="1" applyFill="1" applyBorder="1" applyAlignment="1" applyProtection="1">
      <alignment horizontal="center"/>
    </xf>
    <xf numFmtId="49" fontId="3" fillId="0" borderId="20" xfId="0" applyNumberFormat="1" applyFont="1" applyBorder="1" applyAlignment="1" applyProtection="1">
      <alignment horizontal="center"/>
    </xf>
    <xf numFmtId="0" fontId="20" fillId="10" borderId="0" xfId="0" applyFont="1" applyFill="1" applyBorder="1" applyAlignment="1">
      <alignment vertical="center"/>
    </xf>
    <xf numFmtId="0" fontId="5" fillId="3" borderId="3" xfId="0" applyFont="1" applyFill="1" applyBorder="1" applyAlignment="1" applyProtection="1">
      <alignment horizontal="left" vertical="center"/>
    </xf>
    <xf numFmtId="0" fontId="5" fillId="15" borderId="4" xfId="0" applyFont="1" applyFill="1" applyBorder="1" applyAlignment="1">
      <alignment horizontal="left" vertical="center" wrapText="1"/>
    </xf>
    <xf numFmtId="164" fontId="7" fillId="14" borderId="10" xfId="0" applyNumberFormat="1" applyFont="1" applyFill="1" applyBorder="1" applyAlignment="1" applyProtection="1">
      <alignment horizontal="center" vertical="center"/>
    </xf>
    <xf numFmtId="14" fontId="5" fillId="15" borderId="27" xfId="0" applyNumberFormat="1" applyFont="1" applyFill="1" applyBorder="1" applyAlignment="1" applyProtection="1">
      <alignment horizontal="center" vertical="center"/>
    </xf>
    <xf numFmtId="14" fontId="5" fillId="12" borderId="27" xfId="0" applyNumberFormat="1" applyFont="1" applyFill="1" applyBorder="1" applyAlignment="1" applyProtection="1">
      <alignment horizontal="center" vertical="center"/>
    </xf>
    <xf numFmtId="14" fontId="7" fillId="4" borderId="30" xfId="0" applyNumberFormat="1" applyFont="1" applyFill="1" applyBorder="1" applyAlignment="1" applyProtection="1">
      <alignment horizontal="center" vertical="center"/>
    </xf>
    <xf numFmtId="164" fontId="7" fillId="14" borderId="27" xfId="0" quotePrefix="1" applyNumberFormat="1" applyFont="1" applyFill="1" applyBorder="1" applyAlignment="1" applyProtection="1">
      <alignment horizontal="center" vertical="center"/>
    </xf>
    <xf numFmtId="0" fontId="15" fillId="11" borderId="26" xfId="0" applyFont="1" applyFill="1" applyBorder="1" applyAlignment="1">
      <alignment horizontal="left"/>
    </xf>
    <xf numFmtId="0" fontId="5" fillId="15" borderId="27" xfId="0" applyFont="1" applyFill="1" applyBorder="1" applyAlignment="1">
      <alignment horizontal="left" vertical="center" wrapText="1"/>
    </xf>
    <xf numFmtId="14" fontId="5" fillId="15" borderId="31" xfId="0" applyNumberFormat="1" applyFont="1" applyFill="1" applyBorder="1" applyAlignment="1" applyProtection="1">
      <alignment horizontal="center" vertical="center"/>
    </xf>
    <xf numFmtId="0" fontId="5" fillId="14" borderId="27" xfId="0" applyFont="1" applyFill="1" applyBorder="1" applyAlignment="1">
      <alignment vertical="center" wrapText="1"/>
    </xf>
    <xf numFmtId="0" fontId="1" fillId="0" borderId="6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5" fontId="3" fillId="8" borderId="16" xfId="0" applyNumberFormat="1" applyFont="1" applyFill="1" applyBorder="1" applyAlignment="1" applyProtection="1">
      <alignment horizontal="center"/>
    </xf>
    <xf numFmtId="14" fontId="5" fillId="12" borderId="31" xfId="0" applyNumberFormat="1" applyFont="1" applyFill="1" applyBorder="1" applyAlignment="1" applyProtection="1">
      <alignment horizontal="center" vertical="center"/>
    </xf>
    <xf numFmtId="14" fontId="7" fillId="4" borderId="27" xfId="0" applyNumberFormat="1" applyFont="1" applyFill="1" applyBorder="1" applyAlignment="1" applyProtection="1">
      <alignment horizontal="center" vertical="center"/>
    </xf>
    <xf numFmtId="0" fontId="10" fillId="17" borderId="2" xfId="0" applyFont="1" applyFill="1" applyBorder="1" applyAlignment="1" applyProtection="1">
      <alignment horizontal="left" vertical="center"/>
    </xf>
    <xf numFmtId="49" fontId="7" fillId="17" borderId="6" xfId="0" applyNumberFormat="1" applyFont="1" applyFill="1" applyBorder="1" applyAlignment="1" applyProtection="1">
      <alignment horizontal="center"/>
    </xf>
    <xf numFmtId="0" fontId="10" fillId="17" borderId="9" xfId="0" applyFont="1" applyFill="1" applyBorder="1" applyAlignment="1"/>
    <xf numFmtId="14" fontId="7" fillId="17" borderId="10" xfId="0" quotePrefix="1" applyNumberFormat="1" applyFont="1" applyFill="1" applyBorder="1" applyAlignment="1" applyProtection="1">
      <alignment horizontal="center"/>
    </xf>
    <xf numFmtId="14" fontId="7" fillId="17" borderId="10" xfId="0" applyNumberFormat="1" applyFont="1" applyFill="1" applyBorder="1" applyAlignment="1" applyProtection="1">
      <alignment horizontal="center"/>
    </xf>
    <xf numFmtId="0" fontId="10" fillId="17" borderId="3" xfId="0" applyFont="1" applyFill="1" applyBorder="1" applyAlignment="1" applyProtection="1">
      <alignment horizontal="left" vertical="center"/>
    </xf>
    <xf numFmtId="0" fontId="7" fillId="17" borderId="1" xfId="0" applyFont="1" applyFill="1" applyBorder="1" applyAlignment="1" applyProtection="1">
      <alignment horizontal="center"/>
    </xf>
    <xf numFmtId="49" fontId="7" fillId="17" borderId="1" xfId="0" applyNumberFormat="1" applyFont="1" applyFill="1" applyBorder="1" applyAlignment="1" applyProtection="1">
      <alignment horizontal="center"/>
    </xf>
    <xf numFmtId="0" fontId="3" fillId="17" borderId="6" xfId="0" applyFont="1" applyFill="1" applyBorder="1" applyAlignment="1" applyProtection="1">
      <alignment horizontal="center"/>
    </xf>
    <xf numFmtId="14" fontId="3" fillId="17" borderId="10" xfId="0" quotePrefix="1" applyNumberFormat="1" applyFont="1" applyFill="1" applyBorder="1" applyAlignment="1" applyProtection="1">
      <alignment horizontal="center"/>
    </xf>
    <xf numFmtId="164" fontId="7" fillId="14" borderId="34" xfId="0" quotePrefix="1" applyNumberFormat="1" applyFont="1" applyFill="1" applyBorder="1" applyAlignment="1" applyProtection="1">
      <alignment horizontal="center" vertical="center"/>
    </xf>
    <xf numFmtId="164" fontId="7" fillId="14" borderId="35" xfId="0" quotePrefix="1" applyNumberFormat="1" applyFont="1" applyFill="1" applyBorder="1" applyAlignment="1" applyProtection="1">
      <alignment horizontal="center" vertical="center"/>
    </xf>
    <xf numFmtId="14" fontId="3" fillId="8" borderId="36" xfId="0" applyNumberFormat="1" applyFont="1" applyFill="1" applyBorder="1" applyAlignment="1" applyProtection="1">
      <alignment horizontal="center"/>
    </xf>
    <xf numFmtId="0" fontId="3" fillId="12" borderId="37" xfId="0" applyFont="1" applyFill="1" applyBorder="1" applyAlignment="1">
      <alignment horizontal="center"/>
    </xf>
    <xf numFmtId="14" fontId="3" fillId="8" borderId="33" xfId="0" applyNumberFormat="1" applyFont="1" applyFill="1" applyBorder="1" applyAlignment="1" applyProtection="1">
      <alignment horizontal="center"/>
    </xf>
    <xf numFmtId="0" fontId="6" fillId="2" borderId="1" xfId="0" applyFont="1" applyFill="1" applyBorder="1" applyAlignment="1">
      <alignment horizontal="center"/>
    </xf>
    <xf numFmtId="14" fontId="18" fillId="16" borderId="36" xfId="0" quotePrefix="1" applyNumberFormat="1" applyFont="1" applyFill="1" applyBorder="1" applyAlignment="1" applyProtection="1">
      <alignment horizontal="center"/>
    </xf>
    <xf numFmtId="14" fontId="18" fillId="16" borderId="17" xfId="0" quotePrefix="1" applyNumberFormat="1" applyFont="1" applyFill="1" applyBorder="1" applyAlignment="1" applyProtection="1">
      <alignment horizontal="center"/>
    </xf>
    <xf numFmtId="165" fontId="8" fillId="12" borderId="17" xfId="0" applyNumberFormat="1" applyFont="1" applyFill="1" applyBorder="1" applyAlignment="1">
      <alignment horizontal="center"/>
    </xf>
    <xf numFmtId="14" fontId="19" fillId="16" borderId="17" xfId="0" quotePrefix="1" applyNumberFormat="1" applyFont="1" applyFill="1" applyBorder="1" applyAlignment="1" applyProtection="1">
      <alignment horizontal="center"/>
    </xf>
    <xf numFmtId="0" fontId="2" fillId="0" borderId="13" xfId="0" applyFont="1" applyBorder="1" applyAlignment="1" applyProtection="1">
      <alignment horizontal="left"/>
    </xf>
    <xf numFmtId="49" fontId="3" fillId="0" borderId="17" xfId="0" applyNumberFormat="1" applyFont="1" applyBorder="1" applyAlignment="1" applyProtection="1">
      <alignment horizontal="center"/>
    </xf>
    <xf numFmtId="0" fontId="3" fillId="12" borderId="17" xfId="0" applyFont="1" applyFill="1" applyBorder="1" applyAlignment="1">
      <alignment horizontal="center"/>
    </xf>
    <xf numFmtId="14" fontId="3" fillId="8" borderId="36" xfId="0" quotePrefix="1" applyNumberFormat="1" applyFont="1" applyFill="1" applyBorder="1" applyAlignment="1" applyProtection="1">
      <alignment horizontal="center"/>
    </xf>
    <xf numFmtId="14" fontId="3" fillId="8" borderId="17" xfId="0" quotePrefix="1" applyNumberFormat="1" applyFont="1" applyFill="1" applyBorder="1" applyAlignment="1" applyProtection="1">
      <alignment horizontal="center"/>
    </xf>
    <xf numFmtId="0" fontId="3" fillId="2" borderId="17" xfId="0" applyFont="1" applyFill="1" applyBorder="1" applyAlignment="1">
      <alignment horizontal="center"/>
    </xf>
    <xf numFmtId="14" fontId="3" fillId="8" borderId="37" xfId="0" applyNumberFormat="1" applyFont="1" applyFill="1" applyBorder="1" applyAlignment="1" applyProtection="1">
      <alignment horizontal="center"/>
    </xf>
    <xf numFmtId="14" fontId="18" fillId="16" borderId="36" xfId="0" applyNumberFormat="1" applyFont="1" applyFill="1" applyBorder="1" applyAlignment="1" applyProtection="1">
      <alignment horizontal="center"/>
    </xf>
    <xf numFmtId="14" fontId="18" fillId="16" borderId="17" xfId="0" applyNumberFormat="1" applyFont="1" applyFill="1" applyBorder="1" applyAlignment="1" applyProtection="1">
      <alignment horizontal="center"/>
    </xf>
    <xf numFmtId="14" fontId="18" fillId="16" borderId="38" xfId="0" applyNumberFormat="1" applyFont="1" applyFill="1" applyBorder="1" applyAlignment="1" applyProtection="1">
      <alignment horizontal="center"/>
    </xf>
    <xf numFmtId="0" fontId="2" fillId="0" borderId="36" xfId="0" applyFont="1" applyBorder="1" applyAlignment="1" applyProtection="1">
      <alignment horizontal="left"/>
    </xf>
    <xf numFmtId="49" fontId="3" fillId="0" borderId="36" xfId="0" applyNumberFormat="1" applyFont="1" applyBorder="1" applyAlignment="1" applyProtection="1">
      <alignment horizontal="center"/>
    </xf>
    <xf numFmtId="49" fontId="3" fillId="0" borderId="37" xfId="0" applyNumberFormat="1" applyFont="1" applyBorder="1" applyAlignment="1" applyProtection="1">
      <alignment horizontal="center"/>
    </xf>
    <xf numFmtId="0" fontId="3" fillId="2" borderId="39" xfId="0" applyFont="1" applyFill="1" applyBorder="1" applyAlignment="1">
      <alignment horizontal="center"/>
    </xf>
    <xf numFmtId="14" fontId="3" fillId="8" borderId="40" xfId="0" quotePrefix="1" applyNumberFormat="1" applyFont="1" applyFill="1" applyBorder="1" applyAlignment="1" applyProtection="1">
      <alignment horizontal="center"/>
    </xf>
    <xf numFmtId="14" fontId="3" fillId="8" borderId="41" xfId="0" applyNumberFormat="1" applyFont="1" applyFill="1" applyBorder="1" applyAlignment="1" applyProtection="1">
      <alignment horizontal="center"/>
    </xf>
    <xf numFmtId="14" fontId="3" fillId="8" borderId="33" xfId="0" quotePrefix="1" applyNumberFormat="1" applyFont="1" applyFill="1" applyBorder="1" applyAlignment="1" applyProtection="1">
      <alignment horizontal="center"/>
    </xf>
    <xf numFmtId="14" fontId="18" fillId="16" borderId="40" xfId="0" applyNumberFormat="1" applyFont="1" applyFill="1" applyBorder="1" applyAlignment="1" applyProtection="1">
      <alignment horizontal="center"/>
    </xf>
    <xf numFmtId="14" fontId="18" fillId="16" borderId="33" xfId="0" applyNumberFormat="1" applyFont="1" applyFill="1" applyBorder="1" applyAlignment="1" applyProtection="1">
      <alignment horizontal="center"/>
    </xf>
    <xf numFmtId="0" fontId="7" fillId="0" borderId="0" xfId="0" quotePrefix="1" applyFont="1" applyAlignment="1">
      <alignment horizontal="center"/>
    </xf>
    <xf numFmtId="0" fontId="7" fillId="3" borderId="32" xfId="0" applyFont="1" applyFill="1" applyBorder="1" applyAlignment="1" applyProtection="1">
      <alignment horizontal="left" vertical="center" wrapText="1"/>
    </xf>
    <xf numFmtId="0" fontId="7" fillId="3" borderId="20" xfId="0" applyFont="1" applyFill="1" applyBorder="1" applyAlignment="1" applyProtection="1">
      <alignment horizontal="left" vertical="center" wrapText="1"/>
    </xf>
    <xf numFmtId="0" fontId="7" fillId="3" borderId="33" xfId="0" applyFont="1" applyFill="1" applyBorder="1" applyAlignment="1" applyProtection="1">
      <alignment horizontal="left" vertical="center" wrapText="1"/>
    </xf>
    <xf numFmtId="0" fontId="5" fillId="3" borderId="27" xfId="0" applyFont="1" applyFill="1" applyBorder="1" applyAlignment="1" applyProtection="1">
      <alignment horizontal="left" vertical="center"/>
    </xf>
    <xf numFmtId="0" fontId="0" fillId="0" borderId="27" xfId="0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</xf>
    <xf numFmtId="0" fontId="7" fillId="15" borderId="4" xfId="0" applyFont="1" applyFill="1" applyBorder="1" applyAlignment="1">
      <alignment horizontal="center" vertical="center"/>
    </xf>
    <xf numFmtId="0" fontId="7" fillId="15" borderId="5" xfId="0" applyFont="1" applyFill="1" applyBorder="1" applyAlignment="1">
      <alignment horizontal="center" vertical="center"/>
    </xf>
    <xf numFmtId="0" fontId="7" fillId="15" borderId="6" xfId="0" applyFont="1" applyFill="1" applyBorder="1" applyAlignment="1">
      <alignment horizontal="center" vertical="center"/>
    </xf>
    <xf numFmtId="0" fontId="14" fillId="10" borderId="29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L33"/>
  <sheetViews>
    <sheetView showGridLines="0" tabSelected="1" zoomScale="75" zoomScaleNormal="75" workbookViewId="0">
      <selection activeCell="L19" sqref="L19"/>
    </sheetView>
  </sheetViews>
  <sheetFormatPr defaultColWidth="8.5" defaultRowHeight="14.25" x14ac:dyDescent="0.2"/>
  <cols>
    <col min="1" max="1" width="42.1640625" style="6" customWidth="1"/>
    <col min="2" max="3" width="15.5" style="6" customWidth="1"/>
    <col min="4" max="4" width="14" style="6" customWidth="1"/>
    <col min="5" max="5" width="13.5" style="6" customWidth="1"/>
    <col min="6" max="6" width="13.83203125" style="6" customWidth="1"/>
    <col min="7" max="7" width="14.6640625" style="6" customWidth="1"/>
    <col min="8" max="8" width="13.33203125" style="6" customWidth="1"/>
    <col min="9" max="9" width="1" style="6" customWidth="1"/>
    <col min="10" max="10" width="16.33203125" style="6" customWidth="1"/>
    <col min="11" max="11" width="14.83203125" style="6" customWidth="1"/>
    <col min="12" max="12" width="15" style="6" customWidth="1"/>
    <col min="13" max="16384" width="8.5" style="6"/>
  </cols>
  <sheetData>
    <row r="1" spans="1:12" x14ac:dyDescent="0.2">
      <c r="B1" s="227" t="s">
        <v>69</v>
      </c>
      <c r="C1" s="228"/>
      <c r="D1" s="228"/>
      <c r="E1" s="228"/>
      <c r="F1" s="228"/>
      <c r="G1" s="228"/>
      <c r="H1" s="228"/>
      <c r="I1" s="228"/>
      <c r="J1" s="228"/>
      <c r="K1" s="228"/>
      <c r="L1" s="111" t="s">
        <v>74</v>
      </c>
    </row>
    <row r="2" spans="1:12" ht="15" x14ac:dyDescent="0.25">
      <c r="A2" s="7"/>
      <c r="B2" s="229" t="s">
        <v>51</v>
      </c>
      <c r="C2" s="228"/>
      <c r="D2" s="228"/>
      <c r="E2" s="228"/>
      <c r="F2" s="228"/>
      <c r="G2" s="228"/>
      <c r="H2" s="228"/>
      <c r="I2" s="228"/>
      <c r="J2" s="228"/>
      <c r="K2" s="228"/>
      <c r="L2" s="112">
        <v>42968</v>
      </c>
    </row>
    <row r="3" spans="1:12" x14ac:dyDescent="0.2">
      <c r="B3" s="229" t="s">
        <v>92</v>
      </c>
      <c r="C3" s="228"/>
      <c r="D3" s="228"/>
      <c r="E3" s="228"/>
      <c r="F3" s="228"/>
      <c r="G3" s="228"/>
      <c r="H3" s="228"/>
      <c r="I3" s="228"/>
      <c r="J3" s="228"/>
      <c r="K3" s="228"/>
      <c r="L3" s="8"/>
    </row>
    <row r="4" spans="1:12" ht="15" x14ac:dyDescent="0.25">
      <c r="B4" s="9"/>
      <c r="C4" s="11" t="s">
        <v>17</v>
      </c>
      <c r="D4" s="9"/>
      <c r="E4" s="9"/>
      <c r="F4" s="8" t="s">
        <v>0</v>
      </c>
      <c r="H4" s="158" t="s">
        <v>22</v>
      </c>
      <c r="I4" s="152"/>
      <c r="J4" s="10"/>
      <c r="K4" s="147"/>
      <c r="L4" s="157" t="s">
        <v>0</v>
      </c>
    </row>
    <row r="5" spans="1:12" ht="15" x14ac:dyDescent="0.25">
      <c r="B5" s="12"/>
      <c r="C5" s="13"/>
      <c r="D5" s="14"/>
      <c r="E5" s="15" t="s">
        <v>1</v>
      </c>
      <c r="F5" s="16"/>
      <c r="G5" s="13"/>
      <c r="H5" s="13"/>
      <c r="I5" s="17"/>
      <c r="J5" s="13"/>
      <c r="K5" s="14" t="s">
        <v>2</v>
      </c>
      <c r="L5" s="18"/>
    </row>
    <row r="6" spans="1:12" ht="15" x14ac:dyDescent="0.25">
      <c r="A6" s="19" t="s">
        <v>3</v>
      </c>
      <c r="B6" s="20" t="s">
        <v>4</v>
      </c>
      <c r="C6" s="20" t="s">
        <v>5</v>
      </c>
      <c r="D6" s="20" t="s">
        <v>6</v>
      </c>
      <c r="E6" s="20" t="s">
        <v>7</v>
      </c>
      <c r="F6" s="20" t="s">
        <v>8</v>
      </c>
      <c r="G6" s="21" t="s">
        <v>9</v>
      </c>
      <c r="H6" s="20" t="s">
        <v>21</v>
      </c>
      <c r="I6" s="17"/>
      <c r="J6" s="20" t="s">
        <v>4</v>
      </c>
      <c r="K6" s="20" t="s">
        <v>5</v>
      </c>
      <c r="L6" s="20" t="s">
        <v>6</v>
      </c>
    </row>
    <row r="7" spans="1:12" s="47" customFormat="1" ht="12" customHeight="1" x14ac:dyDescent="0.2">
      <c r="A7" s="34" t="s">
        <v>10</v>
      </c>
      <c r="B7" s="125">
        <v>43077</v>
      </c>
      <c r="C7" s="125">
        <v>43091</v>
      </c>
      <c r="D7" s="125">
        <v>43105</v>
      </c>
      <c r="E7" s="125">
        <v>43119</v>
      </c>
      <c r="F7" s="125">
        <v>43133</v>
      </c>
      <c r="G7" s="125">
        <v>43147</v>
      </c>
      <c r="H7" s="140">
        <v>43161</v>
      </c>
      <c r="I7" s="45"/>
      <c r="J7" s="46" t="s">
        <v>87</v>
      </c>
      <c r="K7" s="46" t="s">
        <v>88</v>
      </c>
      <c r="L7" s="46" t="s">
        <v>89</v>
      </c>
    </row>
    <row r="8" spans="1:12" ht="15.75" customHeight="1" x14ac:dyDescent="0.25">
      <c r="A8" s="27" t="s">
        <v>11</v>
      </c>
      <c r="B8" s="138">
        <f>B7+13</f>
        <v>43090</v>
      </c>
      <c r="C8" s="138">
        <f t="shared" ref="C8:H8" si="0">C7+13</f>
        <v>43104</v>
      </c>
      <c r="D8" s="138">
        <f t="shared" si="0"/>
        <v>43118</v>
      </c>
      <c r="E8" s="138">
        <f t="shared" si="0"/>
        <v>43132</v>
      </c>
      <c r="F8" s="138">
        <f t="shared" si="0"/>
        <v>43146</v>
      </c>
      <c r="G8" s="138">
        <f t="shared" si="0"/>
        <v>43160</v>
      </c>
      <c r="H8" s="138">
        <f t="shared" si="0"/>
        <v>43174</v>
      </c>
      <c r="I8" s="29"/>
      <c r="J8" s="30"/>
      <c r="K8" s="30"/>
      <c r="L8" s="30"/>
    </row>
    <row r="9" spans="1:12" s="137" customFormat="1" ht="18" customHeight="1" x14ac:dyDescent="0.2">
      <c r="A9" s="167" t="s">
        <v>78</v>
      </c>
      <c r="B9" s="230" t="s">
        <v>77</v>
      </c>
      <c r="C9" s="231"/>
      <c r="D9" s="231"/>
      <c r="E9" s="231"/>
      <c r="F9" s="231"/>
      <c r="G9" s="231"/>
      <c r="H9" s="231"/>
      <c r="I9" s="231"/>
      <c r="J9" s="231"/>
      <c r="K9" s="231"/>
      <c r="L9" s="232"/>
    </row>
    <row r="10" spans="1:12" s="137" customFormat="1" ht="20.45" customHeight="1" x14ac:dyDescent="0.2">
      <c r="A10" s="167" t="s">
        <v>79</v>
      </c>
      <c r="B10" s="169">
        <f>B13-7</f>
        <v>43084</v>
      </c>
      <c r="C10" s="169">
        <f t="shared" ref="C10:L10" si="1">C13-7</f>
        <v>43098</v>
      </c>
      <c r="D10" s="169">
        <f t="shared" si="1"/>
        <v>43112</v>
      </c>
      <c r="E10" s="169">
        <f t="shared" si="1"/>
        <v>43126</v>
      </c>
      <c r="F10" s="169">
        <f t="shared" si="1"/>
        <v>43140</v>
      </c>
      <c r="G10" s="169">
        <f t="shared" si="1"/>
        <v>43154</v>
      </c>
      <c r="H10" s="169">
        <f t="shared" si="1"/>
        <v>43168</v>
      </c>
      <c r="I10" s="170">
        <f t="shared" si="1"/>
        <v>-7</v>
      </c>
      <c r="J10" s="169">
        <f t="shared" si="1"/>
        <v>43108</v>
      </c>
      <c r="K10" s="169">
        <f t="shared" si="1"/>
        <v>43136</v>
      </c>
      <c r="L10" s="169">
        <f t="shared" si="1"/>
        <v>43168</v>
      </c>
    </row>
    <row r="11" spans="1:12" ht="56.45" customHeight="1" x14ac:dyDescent="0.2">
      <c r="A11" s="176" t="s">
        <v>68</v>
      </c>
      <c r="B11" s="168">
        <f>B7-56</f>
        <v>43021</v>
      </c>
      <c r="C11" s="168">
        <f t="shared" ref="C11:G11" si="2">B11+14</f>
        <v>43035</v>
      </c>
      <c r="D11" s="168">
        <f t="shared" si="2"/>
        <v>43049</v>
      </c>
      <c r="E11" s="168">
        <f t="shared" si="2"/>
        <v>43063</v>
      </c>
      <c r="F11" s="168">
        <f t="shared" si="2"/>
        <v>43077</v>
      </c>
      <c r="G11" s="168">
        <f t="shared" si="2"/>
        <v>43091</v>
      </c>
      <c r="H11" s="168">
        <f>G11+14</f>
        <v>43105</v>
      </c>
      <c r="I11" s="171"/>
      <c r="J11" s="172">
        <v>43040</v>
      </c>
      <c r="K11" s="172">
        <v>43070</v>
      </c>
      <c r="L11" s="172">
        <v>43101</v>
      </c>
    </row>
    <row r="12" spans="1:12" x14ac:dyDescent="0.2">
      <c r="A12" s="225" t="s">
        <v>16</v>
      </c>
      <c r="B12" s="126" t="s">
        <v>13</v>
      </c>
      <c r="C12" s="148" t="s">
        <v>13</v>
      </c>
      <c r="D12" s="148" t="s">
        <v>13</v>
      </c>
      <c r="E12" s="148" t="s">
        <v>13</v>
      </c>
      <c r="F12" s="148" t="s">
        <v>13</v>
      </c>
      <c r="G12" s="148" t="s">
        <v>13</v>
      </c>
      <c r="H12" s="126" t="s">
        <v>13</v>
      </c>
      <c r="I12" s="25"/>
      <c r="J12" s="148" t="s">
        <v>12</v>
      </c>
      <c r="K12" s="148" t="s">
        <v>12</v>
      </c>
      <c r="L12" s="148" t="s">
        <v>13</v>
      </c>
    </row>
    <row r="13" spans="1:12" x14ac:dyDescent="0.2">
      <c r="A13" s="226"/>
      <c r="B13" s="149">
        <v>43091</v>
      </c>
      <c r="C13" s="149">
        <v>43105</v>
      </c>
      <c r="D13" s="149">
        <v>43119</v>
      </c>
      <c r="E13" s="149">
        <v>43133</v>
      </c>
      <c r="F13" s="149">
        <v>43147</v>
      </c>
      <c r="G13" s="149">
        <v>43161</v>
      </c>
      <c r="H13" s="138">
        <v>43175</v>
      </c>
      <c r="I13" s="29"/>
      <c r="J13" s="149">
        <v>43115</v>
      </c>
      <c r="K13" s="149">
        <v>43143</v>
      </c>
      <c r="L13" s="149">
        <v>43175</v>
      </c>
    </row>
    <row r="14" spans="1:12" x14ac:dyDescent="0.2">
      <c r="A14" s="222" t="s">
        <v>82</v>
      </c>
      <c r="B14" s="177"/>
      <c r="C14" s="4"/>
      <c r="D14" s="4"/>
      <c r="E14" s="4"/>
      <c r="F14" s="1"/>
      <c r="G14" s="1"/>
      <c r="H14" s="1"/>
      <c r="I14" s="2"/>
      <c r="J14" s="4"/>
      <c r="K14" s="4"/>
      <c r="L14" s="4"/>
    </row>
    <row r="15" spans="1:12" ht="13.9" customHeight="1" x14ac:dyDescent="0.25">
      <c r="A15" s="223"/>
      <c r="B15" s="178" t="s">
        <v>20</v>
      </c>
      <c r="C15" s="54"/>
      <c r="D15" s="54"/>
      <c r="E15" s="54"/>
      <c r="F15" s="54"/>
      <c r="G15" s="54"/>
      <c r="H15" s="54"/>
      <c r="I15" s="70"/>
      <c r="J15" s="54"/>
      <c r="K15" s="54"/>
      <c r="L15" s="164"/>
    </row>
    <row r="16" spans="1:12" ht="11.25" customHeight="1" x14ac:dyDescent="0.25">
      <c r="A16" s="224"/>
      <c r="B16" s="202"/>
      <c r="C16" s="203"/>
      <c r="D16" s="203"/>
      <c r="E16" s="203"/>
      <c r="F16" s="203"/>
      <c r="G16" s="203"/>
      <c r="H16" s="203"/>
      <c r="I16" s="204"/>
      <c r="J16" s="203"/>
      <c r="K16" s="203"/>
      <c r="L16" s="203"/>
    </row>
    <row r="17" spans="1:12" ht="15" x14ac:dyDescent="0.25">
      <c r="A17" s="187" t="s">
        <v>73</v>
      </c>
      <c r="B17" s="188" t="s">
        <v>15</v>
      </c>
      <c r="C17" s="189" t="s">
        <v>14</v>
      </c>
      <c r="D17" s="189" t="s">
        <v>15</v>
      </c>
      <c r="E17" s="189" t="s">
        <v>15</v>
      </c>
      <c r="F17" s="189" t="s">
        <v>15</v>
      </c>
      <c r="G17" s="189" t="s">
        <v>15</v>
      </c>
      <c r="H17" s="189" t="s">
        <v>15</v>
      </c>
      <c r="I17" s="116"/>
      <c r="J17" s="189" t="s">
        <v>14</v>
      </c>
      <c r="K17" s="189" t="s">
        <v>14</v>
      </c>
      <c r="L17" s="189" t="s">
        <v>13</v>
      </c>
    </row>
    <row r="18" spans="1:12" ht="15" x14ac:dyDescent="0.25">
      <c r="A18" s="184" t="s">
        <v>23</v>
      </c>
      <c r="B18" s="186">
        <f>B21-1</f>
        <v>43097</v>
      </c>
      <c r="C18" s="186">
        <f>C21-1</f>
        <v>43110</v>
      </c>
      <c r="D18" s="186">
        <f t="shared" ref="D18:H18" si="3">D21-1</f>
        <v>43125</v>
      </c>
      <c r="E18" s="186">
        <f t="shared" si="3"/>
        <v>43139</v>
      </c>
      <c r="F18" s="186">
        <f t="shared" si="3"/>
        <v>43153</v>
      </c>
      <c r="G18" s="186">
        <f t="shared" si="3"/>
        <v>43167</v>
      </c>
      <c r="H18" s="186">
        <f t="shared" si="3"/>
        <v>43181</v>
      </c>
      <c r="I18" s="107"/>
      <c r="J18" s="186">
        <v>43124</v>
      </c>
      <c r="K18" s="186">
        <v>43152</v>
      </c>
      <c r="L18" s="186">
        <v>43182</v>
      </c>
    </row>
    <row r="19" spans="1:12" ht="15" x14ac:dyDescent="0.25">
      <c r="A19" s="98" t="s">
        <v>56</v>
      </c>
      <c r="B19" s="72"/>
      <c r="C19" s="72"/>
      <c r="D19" s="72"/>
      <c r="E19" s="72"/>
      <c r="F19" s="72"/>
      <c r="G19" s="72"/>
      <c r="H19" s="72"/>
      <c r="I19" s="25"/>
      <c r="J19" s="77"/>
      <c r="K19" s="101"/>
      <c r="L19" s="101"/>
    </row>
    <row r="20" spans="1:12" ht="15" x14ac:dyDescent="0.25">
      <c r="A20" s="99" t="s">
        <v>59</v>
      </c>
      <c r="B20" s="72" t="s">
        <v>13</v>
      </c>
      <c r="C20" s="72" t="s">
        <v>15</v>
      </c>
      <c r="D20" s="72" t="s">
        <v>13</v>
      </c>
      <c r="E20" s="72" t="s">
        <v>13</v>
      </c>
      <c r="F20" s="72" t="s">
        <v>13</v>
      </c>
      <c r="G20" s="72" t="s">
        <v>13</v>
      </c>
      <c r="H20" s="72" t="s">
        <v>13</v>
      </c>
      <c r="I20" s="25"/>
      <c r="J20" s="77" t="s">
        <v>15</v>
      </c>
      <c r="K20" s="102" t="s">
        <v>15</v>
      </c>
      <c r="L20" s="102" t="s">
        <v>12</v>
      </c>
    </row>
    <row r="21" spans="1:12" ht="15" x14ac:dyDescent="0.25">
      <c r="A21" s="99" t="s">
        <v>60</v>
      </c>
      <c r="B21" s="73">
        <f>B25-3</f>
        <v>43098</v>
      </c>
      <c r="C21" s="73">
        <f>C25-1</f>
        <v>43111</v>
      </c>
      <c r="D21" s="73">
        <f t="shared" ref="D21:H21" si="4">D25-3</f>
        <v>43126</v>
      </c>
      <c r="E21" s="73">
        <f t="shared" si="4"/>
        <v>43140</v>
      </c>
      <c r="F21" s="73">
        <f t="shared" si="4"/>
        <v>43154</v>
      </c>
      <c r="G21" s="73">
        <f t="shared" si="4"/>
        <v>43168</v>
      </c>
      <c r="H21" s="73">
        <f t="shared" si="4"/>
        <v>43182</v>
      </c>
      <c r="I21" s="25"/>
      <c r="J21" s="77">
        <v>43125</v>
      </c>
      <c r="K21" s="102">
        <v>43153</v>
      </c>
      <c r="L21" s="102">
        <v>43185</v>
      </c>
    </row>
    <row r="22" spans="1:12" ht="15" x14ac:dyDescent="0.25">
      <c r="A22" s="100" t="s">
        <v>57</v>
      </c>
      <c r="B22" s="205"/>
      <c r="C22" s="89"/>
      <c r="D22" s="89"/>
      <c r="E22" s="89"/>
      <c r="F22" s="89"/>
      <c r="G22" s="89"/>
      <c r="H22" s="206"/>
      <c r="I22" s="207"/>
      <c r="J22" s="208"/>
      <c r="K22" s="194"/>
      <c r="L22" s="194"/>
    </row>
    <row r="23" spans="1:12" ht="15.75" x14ac:dyDescent="0.25">
      <c r="A23" s="173" t="s">
        <v>81</v>
      </c>
      <c r="B23" s="117" t="s">
        <v>64</v>
      </c>
      <c r="C23" s="74"/>
      <c r="D23" s="74"/>
      <c r="E23" s="74"/>
      <c r="F23" s="74"/>
      <c r="G23" s="74"/>
      <c r="H23" s="74"/>
      <c r="I23" s="114"/>
      <c r="J23" s="74"/>
      <c r="K23" s="75"/>
      <c r="L23" s="76"/>
    </row>
    <row r="24" spans="1:12" ht="15" x14ac:dyDescent="0.25">
      <c r="A24" s="124" t="s">
        <v>65</v>
      </c>
      <c r="B24" s="156" t="s">
        <v>12</v>
      </c>
      <c r="C24" s="131" t="s">
        <v>13</v>
      </c>
      <c r="D24" s="131" t="s">
        <v>12</v>
      </c>
      <c r="E24" s="131" t="s">
        <v>12</v>
      </c>
      <c r="F24" s="131" t="s">
        <v>12</v>
      </c>
      <c r="G24" s="131" t="s">
        <v>12</v>
      </c>
      <c r="H24" s="156" t="s">
        <v>12</v>
      </c>
      <c r="I24" s="25"/>
      <c r="J24" s="131" t="s">
        <v>13</v>
      </c>
      <c r="K24" s="131" t="s">
        <v>13</v>
      </c>
      <c r="L24" s="132" t="s">
        <v>80</v>
      </c>
    </row>
    <row r="25" spans="1:12" ht="15.75" thickBot="1" x14ac:dyDescent="0.3">
      <c r="A25" s="124" t="s">
        <v>63</v>
      </c>
      <c r="B25" s="209">
        <v>43101</v>
      </c>
      <c r="C25" s="210">
        <v>43112</v>
      </c>
      <c r="D25" s="210">
        <v>43129</v>
      </c>
      <c r="E25" s="210">
        <v>43143</v>
      </c>
      <c r="F25" s="210">
        <v>43157</v>
      </c>
      <c r="G25" s="210">
        <v>43171</v>
      </c>
      <c r="H25" s="199">
        <v>43185</v>
      </c>
      <c r="I25" s="207"/>
      <c r="J25" s="210">
        <v>43126</v>
      </c>
      <c r="K25" s="210">
        <v>43154</v>
      </c>
      <c r="L25" s="211">
        <v>43186</v>
      </c>
    </row>
    <row r="26" spans="1:12" ht="15" x14ac:dyDescent="0.25">
      <c r="A26" s="55" t="s">
        <v>61</v>
      </c>
      <c r="B26" s="126" t="s">
        <v>80</v>
      </c>
      <c r="C26" s="148" t="s">
        <v>80</v>
      </c>
      <c r="D26" s="148" t="s">
        <v>80</v>
      </c>
      <c r="E26" s="148" t="s">
        <v>80</v>
      </c>
      <c r="F26" s="148" t="s">
        <v>80</v>
      </c>
      <c r="G26" s="148" t="s">
        <v>80</v>
      </c>
      <c r="H26" s="148" t="s">
        <v>80</v>
      </c>
      <c r="I26" s="197"/>
      <c r="J26" s="127" t="s">
        <v>12</v>
      </c>
      <c r="K26" s="127" t="s">
        <v>12</v>
      </c>
      <c r="L26" s="127" t="s">
        <v>14</v>
      </c>
    </row>
    <row r="27" spans="1:12" ht="15" x14ac:dyDescent="0.25">
      <c r="A27" s="56" t="s">
        <v>67</v>
      </c>
      <c r="B27" s="149">
        <f>B25+1</f>
        <v>43102</v>
      </c>
      <c r="C27" s="149">
        <v>43116</v>
      </c>
      <c r="D27" s="149">
        <f t="shared" ref="D27:L27" si="5">D25+1</f>
        <v>43130</v>
      </c>
      <c r="E27" s="149">
        <f t="shared" si="5"/>
        <v>43144</v>
      </c>
      <c r="F27" s="149">
        <f t="shared" si="5"/>
        <v>43158</v>
      </c>
      <c r="G27" s="149">
        <f t="shared" si="5"/>
        <v>43172</v>
      </c>
      <c r="H27" s="149">
        <f t="shared" si="5"/>
        <v>43186</v>
      </c>
      <c r="I27" s="53"/>
      <c r="J27" s="149">
        <v>43129</v>
      </c>
      <c r="K27" s="149">
        <v>43157</v>
      </c>
      <c r="L27" s="149">
        <f t="shared" si="5"/>
        <v>43187</v>
      </c>
    </row>
    <row r="28" spans="1:12" ht="15" x14ac:dyDescent="0.25">
      <c r="A28" s="39" t="s">
        <v>25</v>
      </c>
      <c r="B28" s="31"/>
      <c r="C28" s="32"/>
      <c r="D28" s="32"/>
      <c r="E28" s="32"/>
      <c r="F28" s="32"/>
      <c r="G28" s="32"/>
      <c r="H28" s="31"/>
      <c r="I28" s="25"/>
      <c r="J28" s="32"/>
      <c r="K28" s="32"/>
      <c r="L28" s="32"/>
    </row>
    <row r="29" spans="1:12" ht="15" x14ac:dyDescent="0.25">
      <c r="A29" s="23" t="s">
        <v>26</v>
      </c>
      <c r="B29" s="126" t="s">
        <v>15</v>
      </c>
      <c r="C29" s="148" t="s">
        <v>15</v>
      </c>
      <c r="D29" s="148" t="s">
        <v>15</v>
      </c>
      <c r="E29" s="148" t="s">
        <v>15</v>
      </c>
      <c r="F29" s="148" t="s">
        <v>15</v>
      </c>
      <c r="G29" s="148" t="s">
        <v>15</v>
      </c>
      <c r="H29" s="126" t="s">
        <v>15</v>
      </c>
      <c r="I29" s="25"/>
      <c r="J29" s="148" t="s">
        <v>14</v>
      </c>
      <c r="K29" s="148" t="s">
        <v>14</v>
      </c>
      <c r="L29" s="148" t="s">
        <v>13</v>
      </c>
    </row>
    <row r="30" spans="1:12" ht="15" x14ac:dyDescent="0.25">
      <c r="A30" s="66" t="s">
        <v>24</v>
      </c>
      <c r="B30" s="138">
        <f>C8</f>
        <v>43104</v>
      </c>
      <c r="C30" s="138">
        <f t="shared" ref="C30:G30" si="6">D8</f>
        <v>43118</v>
      </c>
      <c r="D30" s="138">
        <f t="shared" si="6"/>
        <v>43132</v>
      </c>
      <c r="E30" s="138">
        <f t="shared" si="6"/>
        <v>43146</v>
      </c>
      <c r="F30" s="138">
        <f t="shared" si="6"/>
        <v>43160</v>
      </c>
      <c r="G30" s="138">
        <f t="shared" si="6"/>
        <v>43174</v>
      </c>
      <c r="H30" s="149">
        <v>43188</v>
      </c>
      <c r="I30" s="29"/>
      <c r="J30" s="149">
        <v>43131</v>
      </c>
      <c r="K30" s="149">
        <v>43159</v>
      </c>
      <c r="L30" s="149">
        <v>43189</v>
      </c>
    </row>
    <row r="31" spans="1:12" x14ac:dyDescent="0.2">
      <c r="J31" s="43"/>
      <c r="K31" s="43"/>
      <c r="L31" s="43"/>
    </row>
    <row r="32" spans="1:12" ht="15" x14ac:dyDescent="0.25">
      <c r="A32" s="42" t="s">
        <v>75</v>
      </c>
      <c r="J32" s="43"/>
      <c r="K32" s="43"/>
      <c r="L32" s="43"/>
    </row>
    <row r="33" spans="1:12" ht="15" x14ac:dyDescent="0.25">
      <c r="A33" s="42" t="s">
        <v>76</v>
      </c>
      <c r="B33" s="78"/>
      <c r="C33" s="78"/>
      <c r="D33" s="78"/>
      <c r="E33" s="78"/>
      <c r="L33" s="118"/>
    </row>
  </sheetData>
  <mergeCells count="6">
    <mergeCell ref="A14:A16"/>
    <mergeCell ref="A12:A13"/>
    <mergeCell ref="B1:K1"/>
    <mergeCell ref="B2:K2"/>
    <mergeCell ref="B3:K3"/>
    <mergeCell ref="B9:L9"/>
  </mergeCells>
  <phoneticPr fontId="0" type="noConversion"/>
  <printOptions horizontalCentered="1" verticalCentered="1"/>
  <pageMargins left="0" right="0" top="0" bottom="0" header="0" footer="0"/>
  <pageSetup scale="96" orientation="landscape" r:id="rId1"/>
  <headerFooter>
    <oddFooter>&amp;LSAPPHIRE&gt;Reference Guides&gt;UNL&gt;Human Resources&gt;Payroll Processing Schedules 2018&amp;RPrepared 9/01/17
N. Wagner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3" transitionEvaluation="1">
    <pageSetUpPr fitToPage="1"/>
  </sheetPr>
  <dimension ref="A1:N35"/>
  <sheetViews>
    <sheetView showGridLines="0" topLeftCell="A13" zoomScale="75" zoomScaleNormal="75" workbookViewId="0">
      <selection activeCell="N29" sqref="N29"/>
    </sheetView>
  </sheetViews>
  <sheetFormatPr defaultColWidth="8.5" defaultRowHeight="14.25" x14ac:dyDescent="0.2"/>
  <cols>
    <col min="1" max="1" width="42.5" style="6" customWidth="1"/>
    <col min="2" max="2" width="4.1640625" style="6" hidden="1" customWidth="1"/>
    <col min="3" max="5" width="14.83203125" style="6" customWidth="1"/>
    <col min="6" max="6" width="15.1640625" style="6" customWidth="1"/>
    <col min="7" max="8" width="14.83203125" style="6" customWidth="1"/>
    <col min="9" max="9" width="1.33203125" style="6" customWidth="1"/>
    <col min="10" max="10" width="16" style="6" customWidth="1"/>
    <col min="11" max="11" width="15.5" style="6" customWidth="1"/>
    <col min="12" max="12" width="15" style="6" customWidth="1"/>
    <col min="13" max="16384" width="8.5" style="6"/>
  </cols>
  <sheetData>
    <row r="1" spans="1:12" x14ac:dyDescent="0.2">
      <c r="B1" s="227" t="s">
        <v>69</v>
      </c>
      <c r="C1" s="228"/>
      <c r="D1" s="228"/>
      <c r="E1" s="228"/>
      <c r="F1" s="228"/>
      <c r="G1" s="228"/>
      <c r="H1" s="228"/>
      <c r="I1" s="228"/>
      <c r="J1" s="228"/>
      <c r="K1" s="111" t="s">
        <v>74</v>
      </c>
    </row>
    <row r="2" spans="1:12" ht="15" x14ac:dyDescent="0.25">
      <c r="A2" s="7"/>
      <c r="B2" s="229" t="s">
        <v>51</v>
      </c>
      <c r="C2" s="228"/>
      <c r="D2" s="228"/>
      <c r="E2" s="228"/>
      <c r="F2" s="228"/>
      <c r="G2" s="228"/>
      <c r="H2" s="228"/>
      <c r="I2" s="228"/>
      <c r="J2" s="228"/>
      <c r="K2" s="112">
        <v>42968</v>
      </c>
    </row>
    <row r="3" spans="1:12" x14ac:dyDescent="0.2">
      <c r="B3" s="229" t="s">
        <v>93</v>
      </c>
      <c r="C3" s="228"/>
      <c r="D3" s="228"/>
      <c r="E3" s="228"/>
      <c r="F3" s="228"/>
      <c r="G3" s="228"/>
      <c r="H3" s="228"/>
      <c r="I3" s="228"/>
      <c r="J3" s="228"/>
      <c r="K3" s="8"/>
    </row>
    <row r="4" spans="1:12" ht="15" x14ac:dyDescent="0.25">
      <c r="D4" s="152"/>
      <c r="E4" s="155"/>
      <c r="F4" s="153"/>
      <c r="G4" s="119"/>
      <c r="H4" s="152"/>
      <c r="I4" s="152"/>
      <c r="J4" s="154"/>
      <c r="K4" s="119"/>
    </row>
    <row r="5" spans="1:12" ht="15" x14ac:dyDescent="0.25">
      <c r="B5" s="12"/>
      <c r="C5" s="57"/>
      <c r="D5" s="14"/>
      <c r="E5" s="15" t="s">
        <v>1</v>
      </c>
      <c r="F5" s="16"/>
      <c r="G5" s="13"/>
      <c r="H5" s="13"/>
      <c r="I5" s="17"/>
      <c r="J5" s="13"/>
      <c r="K5" s="14" t="s">
        <v>2</v>
      </c>
      <c r="L5" s="18"/>
    </row>
    <row r="6" spans="1:12" ht="14.25" customHeight="1" x14ac:dyDescent="0.25">
      <c r="A6" s="19" t="s">
        <v>3</v>
      </c>
      <c r="B6" s="20" t="s">
        <v>21</v>
      </c>
      <c r="C6" s="20" t="s">
        <v>46</v>
      </c>
      <c r="D6" s="20" t="s">
        <v>47</v>
      </c>
      <c r="E6" s="20" t="s">
        <v>33</v>
      </c>
      <c r="F6" s="20" t="s">
        <v>34</v>
      </c>
      <c r="G6" s="21" t="s">
        <v>35</v>
      </c>
      <c r="H6" s="20" t="s">
        <v>52</v>
      </c>
      <c r="I6" s="22"/>
      <c r="J6" s="20" t="s">
        <v>7</v>
      </c>
      <c r="K6" s="20" t="s">
        <v>8</v>
      </c>
      <c r="L6" s="20" t="s">
        <v>9</v>
      </c>
    </row>
    <row r="7" spans="1:12" ht="15" x14ac:dyDescent="0.25">
      <c r="A7" s="23" t="s">
        <v>10</v>
      </c>
      <c r="B7" s="48" t="s">
        <v>53</v>
      </c>
      <c r="C7" s="140">
        <v>43175</v>
      </c>
      <c r="D7" s="140">
        <v>43189</v>
      </c>
      <c r="E7" s="140">
        <v>43203</v>
      </c>
      <c r="F7" s="140">
        <v>43217</v>
      </c>
      <c r="G7" s="140">
        <v>43231</v>
      </c>
      <c r="H7" s="140">
        <v>43245</v>
      </c>
      <c r="I7" s="25"/>
      <c r="J7" s="26" t="s">
        <v>84</v>
      </c>
      <c r="K7" s="26" t="s">
        <v>85</v>
      </c>
      <c r="L7" s="26" t="s">
        <v>86</v>
      </c>
    </row>
    <row r="8" spans="1:12" ht="13.7" customHeight="1" x14ac:dyDescent="0.25">
      <c r="A8" s="23" t="s">
        <v>11</v>
      </c>
      <c r="B8" s="49" t="s">
        <v>54</v>
      </c>
      <c r="C8" s="138">
        <f>C7+13</f>
        <v>43188</v>
      </c>
      <c r="D8" s="138">
        <f t="shared" ref="D8:H8" si="0">D7+13</f>
        <v>43202</v>
      </c>
      <c r="E8" s="138">
        <f t="shared" si="0"/>
        <v>43216</v>
      </c>
      <c r="F8" s="138">
        <f t="shared" si="0"/>
        <v>43230</v>
      </c>
      <c r="G8" s="138">
        <f t="shared" si="0"/>
        <v>43244</v>
      </c>
      <c r="H8" s="138">
        <f t="shared" si="0"/>
        <v>43258</v>
      </c>
      <c r="I8" s="29"/>
      <c r="J8" s="30"/>
      <c r="K8" s="30"/>
      <c r="L8" s="30"/>
    </row>
    <row r="9" spans="1:12" s="137" customFormat="1" ht="18" customHeight="1" x14ac:dyDescent="0.2">
      <c r="A9" s="174" t="s">
        <v>78</v>
      </c>
      <c r="B9" s="231" t="s">
        <v>77</v>
      </c>
      <c r="C9" s="231"/>
      <c r="D9" s="231"/>
      <c r="E9" s="231"/>
      <c r="F9" s="231"/>
      <c r="G9" s="231"/>
      <c r="H9" s="231"/>
      <c r="I9" s="231"/>
      <c r="J9" s="231"/>
      <c r="K9" s="231"/>
      <c r="L9" s="232"/>
    </row>
    <row r="10" spans="1:12" s="137" customFormat="1" ht="20.45" customHeight="1" x14ac:dyDescent="0.2">
      <c r="A10" s="174" t="s">
        <v>79</v>
      </c>
      <c r="B10" s="175">
        <f>B13-7</f>
        <v>39430</v>
      </c>
      <c r="C10" s="169">
        <f t="shared" ref="C10:L10" si="1">C13-7</f>
        <v>43182</v>
      </c>
      <c r="D10" s="169">
        <f t="shared" si="1"/>
        <v>43196</v>
      </c>
      <c r="E10" s="169">
        <f t="shared" si="1"/>
        <v>43210</v>
      </c>
      <c r="F10" s="169">
        <f t="shared" si="1"/>
        <v>43224</v>
      </c>
      <c r="G10" s="169">
        <f t="shared" si="1"/>
        <v>43238</v>
      </c>
      <c r="H10" s="169">
        <f t="shared" si="1"/>
        <v>43252</v>
      </c>
      <c r="I10" s="170">
        <f t="shared" si="1"/>
        <v>-7</v>
      </c>
      <c r="J10" s="169">
        <f t="shared" si="1"/>
        <v>43196</v>
      </c>
      <c r="K10" s="169">
        <f t="shared" si="1"/>
        <v>43224</v>
      </c>
      <c r="L10" s="169">
        <f t="shared" si="1"/>
        <v>43259</v>
      </c>
    </row>
    <row r="11" spans="1:12" ht="56.45" customHeight="1" x14ac:dyDescent="0.2">
      <c r="A11" s="176" t="s">
        <v>70</v>
      </c>
      <c r="B11" s="113">
        <v>39339</v>
      </c>
      <c r="C11" s="128">
        <f>C7-56</f>
        <v>43119</v>
      </c>
      <c r="D11" s="128">
        <f>D7-56</f>
        <v>43133</v>
      </c>
      <c r="E11" s="128">
        <f t="shared" ref="E11:H11" si="2">E7-56</f>
        <v>43147</v>
      </c>
      <c r="F11" s="128">
        <f t="shared" si="2"/>
        <v>43161</v>
      </c>
      <c r="G11" s="128">
        <f t="shared" si="2"/>
        <v>43175</v>
      </c>
      <c r="H11" s="128">
        <f t="shared" si="2"/>
        <v>43189</v>
      </c>
      <c r="I11" s="115"/>
      <c r="J11" s="192">
        <v>43132</v>
      </c>
      <c r="K11" s="193">
        <v>43160</v>
      </c>
      <c r="L11" s="193">
        <v>43191</v>
      </c>
    </row>
    <row r="12" spans="1:12" ht="15" x14ac:dyDescent="0.2">
      <c r="A12" s="34" t="s">
        <v>16</v>
      </c>
      <c r="B12" s="26" t="s">
        <v>13</v>
      </c>
      <c r="C12" s="129" t="s">
        <v>13</v>
      </c>
      <c r="D12" s="129" t="s">
        <v>13</v>
      </c>
      <c r="E12" s="129" t="s">
        <v>13</v>
      </c>
      <c r="F12" s="129" t="s">
        <v>13</v>
      </c>
      <c r="G12" s="129" t="s">
        <v>13</v>
      </c>
      <c r="H12" s="129" t="s">
        <v>13</v>
      </c>
      <c r="I12" s="25"/>
      <c r="J12" s="130" t="s">
        <v>13</v>
      </c>
      <c r="K12" s="130" t="s">
        <v>13</v>
      </c>
      <c r="L12" s="130" t="s">
        <v>13</v>
      </c>
    </row>
    <row r="13" spans="1:12" ht="15" x14ac:dyDescent="0.25">
      <c r="A13" s="33"/>
      <c r="B13" s="28">
        <v>39437</v>
      </c>
      <c r="C13" s="138">
        <v>43189</v>
      </c>
      <c r="D13" s="138">
        <v>43203</v>
      </c>
      <c r="E13" s="138">
        <v>43217</v>
      </c>
      <c r="F13" s="149">
        <v>43231</v>
      </c>
      <c r="G13" s="138">
        <v>43245</v>
      </c>
      <c r="H13" s="138">
        <v>43259</v>
      </c>
      <c r="I13" s="29"/>
      <c r="J13" s="138">
        <v>43203</v>
      </c>
      <c r="K13" s="138">
        <v>43231</v>
      </c>
      <c r="L13" s="138">
        <v>43266</v>
      </c>
    </row>
    <row r="14" spans="1:12" ht="15" x14ac:dyDescent="0.25">
      <c r="A14" s="160" t="s">
        <v>71</v>
      </c>
      <c r="B14" s="3"/>
      <c r="C14" s="4"/>
      <c r="D14" s="4"/>
      <c r="E14" s="4"/>
      <c r="F14" s="1"/>
      <c r="G14" s="1"/>
      <c r="H14" s="1"/>
      <c r="I14" s="2"/>
      <c r="J14" s="4"/>
      <c r="K14" s="4"/>
      <c r="L14" s="4"/>
    </row>
    <row r="15" spans="1:12" ht="15.75" x14ac:dyDescent="0.25">
      <c r="A15" s="161" t="s">
        <v>18</v>
      </c>
      <c r="B15" s="5" t="s">
        <v>20</v>
      </c>
      <c r="C15" s="5" t="s">
        <v>20</v>
      </c>
      <c r="D15" s="35"/>
      <c r="E15" s="35"/>
      <c r="F15" s="24"/>
      <c r="G15" s="24"/>
      <c r="H15" s="24"/>
      <c r="I15" s="36"/>
      <c r="J15" s="35"/>
      <c r="K15" s="35"/>
      <c r="L15" s="35"/>
    </row>
    <row r="16" spans="1:12" ht="9" customHeight="1" x14ac:dyDescent="0.25">
      <c r="A16" s="162"/>
      <c r="B16" s="121"/>
      <c r="C16" s="121"/>
      <c r="D16" s="24"/>
      <c r="E16" s="24"/>
      <c r="F16" s="24"/>
      <c r="G16" s="24"/>
      <c r="H16" s="24"/>
      <c r="I16" s="122"/>
      <c r="J16" s="24"/>
      <c r="K16" s="24"/>
      <c r="L16" s="24"/>
    </row>
    <row r="17" spans="1:14" ht="15" x14ac:dyDescent="0.25">
      <c r="A17" s="182" t="s">
        <v>58</v>
      </c>
      <c r="B17" s="190" t="s">
        <v>15</v>
      </c>
      <c r="C17" s="183" t="s">
        <v>15</v>
      </c>
      <c r="D17" s="183" t="s">
        <v>15</v>
      </c>
      <c r="E17" s="183" t="s">
        <v>15</v>
      </c>
      <c r="F17" s="183" t="s">
        <v>15</v>
      </c>
      <c r="G17" s="183" t="s">
        <v>15</v>
      </c>
      <c r="H17" s="183" t="s">
        <v>15</v>
      </c>
      <c r="I17" s="106"/>
      <c r="J17" s="183" t="s">
        <v>12</v>
      </c>
      <c r="K17" s="183" t="s">
        <v>14</v>
      </c>
      <c r="L17" s="183" t="s">
        <v>13</v>
      </c>
    </row>
    <row r="18" spans="1:14" ht="15" x14ac:dyDescent="0.25">
      <c r="A18" s="184" t="s">
        <v>23</v>
      </c>
      <c r="B18" s="191">
        <v>39443</v>
      </c>
      <c r="C18" s="186">
        <f>C21-1</f>
        <v>43195</v>
      </c>
      <c r="D18" s="186">
        <f t="shared" ref="D18:H18" si="3">D21-1</f>
        <v>43209</v>
      </c>
      <c r="E18" s="186">
        <f t="shared" si="3"/>
        <v>43223</v>
      </c>
      <c r="F18" s="186">
        <f t="shared" si="3"/>
        <v>43237</v>
      </c>
      <c r="G18" s="186">
        <f t="shared" si="3"/>
        <v>43251</v>
      </c>
      <c r="H18" s="186">
        <f t="shared" si="3"/>
        <v>43265</v>
      </c>
      <c r="I18" s="151"/>
      <c r="J18" s="186">
        <v>43213</v>
      </c>
      <c r="K18" s="186">
        <v>43243</v>
      </c>
      <c r="L18" s="186">
        <v>43273</v>
      </c>
    </row>
    <row r="19" spans="1:14" ht="15" x14ac:dyDescent="0.25">
      <c r="A19" s="98" t="s">
        <v>56</v>
      </c>
      <c r="B19" s="69"/>
      <c r="C19" s="72"/>
      <c r="D19" s="81"/>
      <c r="E19" s="72"/>
      <c r="F19" s="72"/>
      <c r="G19" s="72"/>
      <c r="H19" s="72"/>
      <c r="I19" s="108"/>
      <c r="J19" s="82"/>
      <c r="K19" s="82"/>
      <c r="L19" s="81"/>
    </row>
    <row r="20" spans="1:14" ht="15" x14ac:dyDescent="0.25">
      <c r="A20" s="99" t="s">
        <v>59</v>
      </c>
      <c r="B20" s="41"/>
      <c r="C20" s="83" t="s">
        <v>13</v>
      </c>
      <c r="D20" s="87" t="s">
        <v>13</v>
      </c>
      <c r="E20" s="84" t="s">
        <v>13</v>
      </c>
      <c r="F20" s="83" t="s">
        <v>13</v>
      </c>
      <c r="G20" s="83" t="s">
        <v>13</v>
      </c>
      <c r="H20" s="83" t="s">
        <v>13</v>
      </c>
      <c r="I20" s="108"/>
      <c r="J20" s="83" t="s">
        <v>80</v>
      </c>
      <c r="K20" s="83" t="s">
        <v>15</v>
      </c>
      <c r="L20" s="84" t="s">
        <v>12</v>
      </c>
    </row>
    <row r="21" spans="1:14" ht="15" x14ac:dyDescent="0.25">
      <c r="A21" s="99" t="s">
        <v>60</v>
      </c>
      <c r="B21" s="41"/>
      <c r="C21" s="179">
        <f>C25-3</f>
        <v>43196</v>
      </c>
      <c r="D21" s="179">
        <f t="shared" ref="D21:H21" si="4">D25-3</f>
        <v>43210</v>
      </c>
      <c r="E21" s="179">
        <f t="shared" si="4"/>
        <v>43224</v>
      </c>
      <c r="F21" s="179">
        <f t="shared" si="4"/>
        <v>43238</v>
      </c>
      <c r="G21" s="179">
        <f t="shared" si="4"/>
        <v>43252</v>
      </c>
      <c r="H21" s="179">
        <f t="shared" si="4"/>
        <v>43266</v>
      </c>
      <c r="I21" s="108"/>
      <c r="J21" s="86">
        <v>43214</v>
      </c>
      <c r="K21" s="159">
        <v>43244</v>
      </c>
      <c r="L21" s="87">
        <v>43276</v>
      </c>
    </row>
    <row r="22" spans="1:14" ht="15" x14ac:dyDescent="0.25">
      <c r="A22" s="100" t="s">
        <v>57</v>
      </c>
      <c r="B22" s="80"/>
      <c r="C22" s="194"/>
      <c r="D22" s="90"/>
      <c r="E22" s="89"/>
      <c r="F22" s="89"/>
      <c r="G22" s="89"/>
      <c r="H22" s="89"/>
      <c r="I22" s="195"/>
      <c r="J22" s="196"/>
      <c r="K22" s="196"/>
      <c r="L22" s="90"/>
    </row>
    <row r="23" spans="1:14" ht="15" customHeight="1" x14ac:dyDescent="0.2">
      <c r="A23" s="123" t="s">
        <v>62</v>
      </c>
      <c r="B23" s="50" t="s">
        <v>19</v>
      </c>
      <c r="C23" s="165" t="s">
        <v>66</v>
      </c>
      <c r="D23" s="103"/>
      <c r="E23" s="103"/>
      <c r="F23" s="103"/>
      <c r="G23" s="103"/>
      <c r="H23" s="103"/>
      <c r="I23" s="109"/>
      <c r="J23" s="103"/>
      <c r="K23" s="104"/>
      <c r="L23" s="105"/>
    </row>
    <row r="24" spans="1:14" ht="15" x14ac:dyDescent="0.25">
      <c r="A24" s="124" t="s">
        <v>65</v>
      </c>
      <c r="B24" s="37"/>
      <c r="C24" s="131" t="s">
        <v>12</v>
      </c>
      <c r="D24" s="131" t="s">
        <v>12</v>
      </c>
      <c r="E24" s="131" t="s">
        <v>12</v>
      </c>
      <c r="F24" s="131" t="s">
        <v>12</v>
      </c>
      <c r="G24" s="131" t="s">
        <v>12</v>
      </c>
      <c r="H24" s="131" t="s">
        <v>12</v>
      </c>
      <c r="I24" s="110"/>
      <c r="J24" s="131" t="s">
        <v>14</v>
      </c>
      <c r="K24" s="131" t="s">
        <v>13</v>
      </c>
      <c r="L24" s="132" t="s">
        <v>80</v>
      </c>
    </row>
    <row r="25" spans="1:14" ht="15.75" thickBot="1" x14ac:dyDescent="0.3">
      <c r="A25" s="124" t="s">
        <v>63</v>
      </c>
      <c r="B25" s="38" t="s">
        <v>13</v>
      </c>
      <c r="C25" s="198">
        <v>43199</v>
      </c>
      <c r="D25" s="199">
        <v>43213</v>
      </c>
      <c r="E25" s="199">
        <v>43227</v>
      </c>
      <c r="F25" s="199">
        <v>43241</v>
      </c>
      <c r="G25" s="199">
        <v>43255</v>
      </c>
      <c r="H25" s="199">
        <v>43269</v>
      </c>
      <c r="I25" s="200"/>
      <c r="J25" s="201">
        <v>43215</v>
      </c>
      <c r="K25" s="201">
        <v>43245</v>
      </c>
      <c r="L25" s="201">
        <v>43277</v>
      </c>
      <c r="N25" s="152"/>
    </row>
    <row r="26" spans="1:14" ht="15" x14ac:dyDescent="0.25">
      <c r="A26" s="55" t="s">
        <v>61</v>
      </c>
      <c r="B26" s="51" t="s">
        <v>13</v>
      </c>
      <c r="C26" s="133" t="s">
        <v>80</v>
      </c>
      <c r="D26" s="148" t="s">
        <v>80</v>
      </c>
      <c r="E26" s="148" t="s">
        <v>80</v>
      </c>
      <c r="F26" s="148" t="s">
        <v>80</v>
      </c>
      <c r="G26" s="148" t="s">
        <v>80</v>
      </c>
      <c r="H26" s="148" t="s">
        <v>80</v>
      </c>
      <c r="I26" s="197"/>
      <c r="J26" s="134" t="s">
        <v>15</v>
      </c>
      <c r="K26" s="134" t="s">
        <v>80</v>
      </c>
      <c r="L26" s="134" t="s">
        <v>14</v>
      </c>
    </row>
    <row r="27" spans="1:14" ht="15" x14ac:dyDescent="0.25">
      <c r="A27" s="56" t="s">
        <v>67</v>
      </c>
      <c r="B27" s="52">
        <v>39444</v>
      </c>
      <c r="C27" s="149">
        <f>C25+1</f>
        <v>43200</v>
      </c>
      <c r="D27" s="149">
        <f t="shared" ref="D27:G27" si="5">D25+1</f>
        <v>43214</v>
      </c>
      <c r="E27" s="149">
        <f t="shared" si="5"/>
        <v>43228</v>
      </c>
      <c r="F27" s="149">
        <f t="shared" si="5"/>
        <v>43242</v>
      </c>
      <c r="G27" s="149">
        <f t="shared" si="5"/>
        <v>43256</v>
      </c>
      <c r="H27" s="149">
        <f>H25+1</f>
        <v>43270</v>
      </c>
      <c r="I27" s="71"/>
      <c r="J27" s="149">
        <f t="shared" ref="J27" si="6">J25+1</f>
        <v>43216</v>
      </c>
      <c r="K27" s="135">
        <v>43249</v>
      </c>
      <c r="L27" s="149">
        <f t="shared" ref="L27" si="7">L25+1</f>
        <v>43278</v>
      </c>
    </row>
    <row r="28" spans="1:14" ht="15" x14ac:dyDescent="0.25">
      <c r="A28" s="39" t="s">
        <v>25</v>
      </c>
      <c r="B28" s="31"/>
      <c r="C28" s="32"/>
      <c r="D28" s="32"/>
      <c r="E28" s="32"/>
      <c r="F28" s="32"/>
      <c r="G28" s="32"/>
      <c r="H28" s="32"/>
      <c r="I28" s="25"/>
      <c r="J28" s="32"/>
      <c r="K28" s="32"/>
      <c r="L28" s="32"/>
    </row>
    <row r="29" spans="1:14" ht="15" x14ac:dyDescent="0.25">
      <c r="A29" s="23" t="s">
        <v>26</v>
      </c>
      <c r="B29" s="26" t="s">
        <v>15</v>
      </c>
      <c r="C29" s="136" t="s">
        <v>15</v>
      </c>
      <c r="D29" s="136" t="s">
        <v>15</v>
      </c>
      <c r="E29" s="136" t="s">
        <v>15</v>
      </c>
      <c r="F29" s="136" t="s">
        <v>15</v>
      </c>
      <c r="G29" s="136" t="s">
        <v>15</v>
      </c>
      <c r="H29" s="136" t="s">
        <v>15</v>
      </c>
      <c r="I29" s="25"/>
      <c r="J29" s="148" t="s">
        <v>12</v>
      </c>
      <c r="K29" s="148" t="s">
        <v>15</v>
      </c>
      <c r="L29" s="148" t="s">
        <v>13</v>
      </c>
    </row>
    <row r="30" spans="1:14" ht="15" x14ac:dyDescent="0.25">
      <c r="A30" s="66" t="s">
        <v>24</v>
      </c>
      <c r="B30" s="49" t="s">
        <v>55</v>
      </c>
      <c r="C30" s="138">
        <f>D8</f>
        <v>43202</v>
      </c>
      <c r="D30" s="138">
        <f t="shared" ref="D30:G30" si="8">E8</f>
        <v>43216</v>
      </c>
      <c r="E30" s="138">
        <f t="shared" si="8"/>
        <v>43230</v>
      </c>
      <c r="F30" s="138">
        <f t="shared" si="8"/>
        <v>43244</v>
      </c>
      <c r="G30" s="138">
        <f t="shared" si="8"/>
        <v>43258</v>
      </c>
      <c r="H30" s="138">
        <v>43272</v>
      </c>
      <c r="I30" s="29"/>
      <c r="J30" s="138">
        <v>43220</v>
      </c>
      <c r="K30" s="138">
        <v>43251</v>
      </c>
      <c r="L30" s="138">
        <v>43280</v>
      </c>
    </row>
    <row r="31" spans="1:14" x14ac:dyDescent="0.2">
      <c r="A31" s="40"/>
      <c r="B31" s="67"/>
      <c r="C31" s="41"/>
      <c r="D31" s="41"/>
      <c r="E31" s="41"/>
      <c r="F31" s="41"/>
      <c r="G31" s="41"/>
      <c r="H31" s="41"/>
      <c r="I31" s="70"/>
      <c r="J31" s="41"/>
      <c r="K31" s="41"/>
      <c r="L31" s="41"/>
    </row>
    <row r="32" spans="1:14" ht="15" x14ac:dyDescent="0.25">
      <c r="A32" s="78"/>
      <c r="B32" s="78"/>
      <c r="D32" s="78"/>
      <c r="E32" s="78"/>
    </row>
    <row r="33" spans="1:4" ht="15" x14ac:dyDescent="0.25">
      <c r="A33" s="78"/>
    </row>
    <row r="34" spans="1:4" ht="15" x14ac:dyDescent="0.25">
      <c r="A34" s="120"/>
      <c r="B34" s="137"/>
      <c r="C34" s="137"/>
      <c r="D34" s="137"/>
    </row>
    <row r="35" spans="1:4" ht="15" x14ac:dyDescent="0.25">
      <c r="A35" s="44"/>
    </row>
  </sheetData>
  <mergeCells count="4">
    <mergeCell ref="B1:J1"/>
    <mergeCell ref="B2:J2"/>
    <mergeCell ref="B3:J3"/>
    <mergeCell ref="B9:L9"/>
  </mergeCells>
  <phoneticPr fontId="0" type="noConversion"/>
  <printOptions horizontalCentered="1" verticalCentered="1"/>
  <pageMargins left="0" right="0" top="0" bottom="0" header="0.5" footer="0.25"/>
  <pageSetup orientation="landscape" r:id="rId1"/>
  <headerFooter alignWithMargins="0">
    <oddFooter>&amp;LSAPPHIRE&gt;Reference Guides&gt;UNL&gt; Human Resources&gt;Payroll Processing Schedules 2018&amp;RPrepared  9/01/17
N.Wagner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opLeftCell="A13" zoomScale="75" zoomScaleNormal="75" workbookViewId="0">
      <selection activeCell="R19" sqref="R19"/>
    </sheetView>
  </sheetViews>
  <sheetFormatPr defaultColWidth="8.5" defaultRowHeight="14.25" x14ac:dyDescent="0.2"/>
  <cols>
    <col min="1" max="1" width="42.1640625" style="137" customWidth="1"/>
    <col min="2" max="3" width="15.5" style="137" customWidth="1"/>
    <col min="4" max="4" width="14" style="137" customWidth="1"/>
    <col min="5" max="5" width="13.5" style="137" customWidth="1"/>
    <col min="6" max="6" width="13.83203125" style="137" customWidth="1"/>
    <col min="7" max="7" width="14.6640625" style="137" customWidth="1"/>
    <col min="8" max="8" width="13.33203125" style="137" customWidth="1"/>
    <col min="9" max="9" width="1" style="137" customWidth="1"/>
    <col min="10" max="10" width="16.33203125" style="137" customWidth="1"/>
    <col min="11" max="11" width="14.83203125" style="137" customWidth="1"/>
    <col min="12" max="12" width="15" style="137" customWidth="1"/>
    <col min="13" max="16384" width="8.5" style="137"/>
  </cols>
  <sheetData>
    <row r="1" spans="1:12" x14ac:dyDescent="0.2">
      <c r="B1" s="227" t="s">
        <v>69</v>
      </c>
      <c r="C1" s="228"/>
      <c r="D1" s="228"/>
      <c r="E1" s="228"/>
      <c r="F1" s="228"/>
      <c r="G1" s="228"/>
      <c r="H1" s="228"/>
      <c r="I1" s="228"/>
      <c r="J1" s="228"/>
      <c r="K1" s="228"/>
      <c r="L1" s="111" t="s">
        <v>74</v>
      </c>
    </row>
    <row r="2" spans="1:12" ht="15" x14ac:dyDescent="0.25">
      <c r="A2" s="7"/>
      <c r="B2" s="229" t="s">
        <v>51</v>
      </c>
      <c r="C2" s="228"/>
      <c r="D2" s="228"/>
      <c r="E2" s="228"/>
      <c r="F2" s="228"/>
      <c r="G2" s="228"/>
      <c r="H2" s="228"/>
      <c r="I2" s="228"/>
      <c r="J2" s="228"/>
      <c r="K2" s="228"/>
      <c r="L2" s="112">
        <v>42968</v>
      </c>
    </row>
    <row r="3" spans="1:12" x14ac:dyDescent="0.2">
      <c r="B3" s="229" t="s">
        <v>94</v>
      </c>
      <c r="C3" s="228"/>
      <c r="D3" s="228"/>
      <c r="E3" s="228"/>
      <c r="F3" s="228"/>
      <c r="G3" s="228"/>
      <c r="H3" s="228"/>
      <c r="I3" s="228"/>
      <c r="J3" s="228"/>
      <c r="K3" s="228"/>
      <c r="L3" s="8"/>
    </row>
    <row r="4" spans="1:12" ht="15" x14ac:dyDescent="0.25">
      <c r="B4" s="147" t="s">
        <v>17</v>
      </c>
      <c r="D4" s="9"/>
      <c r="E4" s="9"/>
      <c r="F4" s="221" t="s">
        <v>22</v>
      </c>
      <c r="H4" s="158"/>
      <c r="I4" s="152"/>
      <c r="J4" s="10"/>
      <c r="K4" s="147"/>
      <c r="L4" s="157" t="s">
        <v>0</v>
      </c>
    </row>
    <row r="5" spans="1:12" ht="15" x14ac:dyDescent="0.25">
      <c r="B5" s="12"/>
      <c r="C5" s="13"/>
      <c r="D5" s="14"/>
      <c r="E5" s="15" t="s">
        <v>1</v>
      </c>
      <c r="F5" s="16"/>
      <c r="G5" s="13"/>
      <c r="H5" s="13"/>
      <c r="I5" s="17"/>
      <c r="J5" s="13"/>
      <c r="K5" s="14" t="s">
        <v>2</v>
      </c>
      <c r="L5" s="18"/>
    </row>
    <row r="6" spans="1:12" ht="15" x14ac:dyDescent="0.25">
      <c r="A6" s="19" t="s">
        <v>3</v>
      </c>
      <c r="B6" s="20" t="s">
        <v>40</v>
      </c>
      <c r="C6" s="20" t="s">
        <v>41</v>
      </c>
      <c r="D6" s="20" t="s">
        <v>42</v>
      </c>
      <c r="E6" s="20" t="s">
        <v>43</v>
      </c>
      <c r="F6" s="20" t="s">
        <v>44</v>
      </c>
      <c r="G6" s="21" t="s">
        <v>45</v>
      </c>
      <c r="H6" s="20" t="s">
        <v>83</v>
      </c>
      <c r="I6" s="17"/>
      <c r="J6" s="20" t="s">
        <v>21</v>
      </c>
      <c r="K6" s="20" t="s">
        <v>46</v>
      </c>
      <c r="L6" s="20" t="s">
        <v>47</v>
      </c>
    </row>
    <row r="7" spans="1:12" s="47" customFormat="1" ht="12" customHeight="1" x14ac:dyDescent="0.2">
      <c r="A7" s="166" t="s">
        <v>10</v>
      </c>
      <c r="B7" s="125">
        <v>43259</v>
      </c>
      <c r="C7" s="125">
        <v>43273</v>
      </c>
      <c r="D7" s="125">
        <v>43287</v>
      </c>
      <c r="E7" s="125">
        <v>43301</v>
      </c>
      <c r="F7" s="125">
        <v>43315</v>
      </c>
      <c r="G7" s="125">
        <v>43329</v>
      </c>
      <c r="H7" s="140">
        <v>43343</v>
      </c>
      <c r="I7" s="45"/>
      <c r="J7" s="46" t="s">
        <v>48</v>
      </c>
      <c r="K7" s="46" t="s">
        <v>49</v>
      </c>
      <c r="L7" s="46" t="s">
        <v>50</v>
      </c>
    </row>
    <row r="8" spans="1:12" ht="15.75" customHeight="1" x14ac:dyDescent="0.25">
      <c r="A8" s="27" t="s">
        <v>11</v>
      </c>
      <c r="B8" s="138">
        <f>B7+13</f>
        <v>43272</v>
      </c>
      <c r="C8" s="138">
        <f t="shared" ref="C8:H8" si="0">C7+13</f>
        <v>43286</v>
      </c>
      <c r="D8" s="138">
        <f t="shared" si="0"/>
        <v>43300</v>
      </c>
      <c r="E8" s="138">
        <f t="shared" si="0"/>
        <v>43314</v>
      </c>
      <c r="F8" s="138">
        <f t="shared" si="0"/>
        <v>43328</v>
      </c>
      <c r="G8" s="138">
        <f t="shared" si="0"/>
        <v>43342</v>
      </c>
      <c r="H8" s="138">
        <f t="shared" si="0"/>
        <v>43356</v>
      </c>
      <c r="I8" s="29"/>
      <c r="J8" s="30"/>
      <c r="K8" s="30"/>
      <c r="L8" s="30"/>
    </row>
    <row r="9" spans="1:12" ht="18" customHeight="1" x14ac:dyDescent="0.2">
      <c r="A9" s="167" t="s">
        <v>78</v>
      </c>
      <c r="B9" s="230" t="s">
        <v>77</v>
      </c>
      <c r="C9" s="231"/>
      <c r="D9" s="231"/>
      <c r="E9" s="231"/>
      <c r="F9" s="231"/>
      <c r="G9" s="231"/>
      <c r="H9" s="231"/>
      <c r="I9" s="231"/>
      <c r="J9" s="231"/>
      <c r="K9" s="231"/>
      <c r="L9" s="232"/>
    </row>
    <row r="10" spans="1:12" ht="20.45" customHeight="1" x14ac:dyDescent="0.2">
      <c r="A10" s="167" t="s">
        <v>79</v>
      </c>
      <c r="B10" s="169">
        <f>B13-7</f>
        <v>43266</v>
      </c>
      <c r="C10" s="169">
        <f t="shared" ref="C10:L10" si="1">C13-7</f>
        <v>43280</v>
      </c>
      <c r="D10" s="169">
        <f t="shared" si="1"/>
        <v>43294</v>
      </c>
      <c r="E10" s="169">
        <f t="shared" si="1"/>
        <v>43308</v>
      </c>
      <c r="F10" s="169">
        <f t="shared" si="1"/>
        <v>43322</v>
      </c>
      <c r="G10" s="169">
        <f t="shared" si="1"/>
        <v>43336</v>
      </c>
      <c r="H10" s="169">
        <f t="shared" si="1"/>
        <v>43350</v>
      </c>
      <c r="I10" s="170">
        <f t="shared" si="1"/>
        <v>-7</v>
      </c>
      <c r="J10" s="169">
        <f t="shared" si="1"/>
        <v>43290</v>
      </c>
      <c r="K10" s="169">
        <f t="shared" si="1"/>
        <v>43322</v>
      </c>
      <c r="L10" s="169">
        <f t="shared" si="1"/>
        <v>43350</v>
      </c>
    </row>
    <row r="11" spans="1:12" ht="56.45" customHeight="1" x14ac:dyDescent="0.2">
      <c r="A11" s="176" t="s">
        <v>68</v>
      </c>
      <c r="B11" s="168">
        <f>B7-56</f>
        <v>43203</v>
      </c>
      <c r="C11" s="168">
        <f t="shared" ref="C11:G11" si="2">B11+14</f>
        <v>43217</v>
      </c>
      <c r="D11" s="168">
        <f t="shared" si="2"/>
        <v>43231</v>
      </c>
      <c r="E11" s="168">
        <f t="shared" si="2"/>
        <v>43245</v>
      </c>
      <c r="F11" s="168">
        <f t="shared" si="2"/>
        <v>43259</v>
      </c>
      <c r="G11" s="168">
        <f t="shared" si="2"/>
        <v>43273</v>
      </c>
      <c r="H11" s="168">
        <f>G11+14</f>
        <v>43287</v>
      </c>
      <c r="I11" s="171"/>
      <c r="J11" s="172">
        <v>43221</v>
      </c>
      <c r="K11" s="172">
        <v>43252</v>
      </c>
      <c r="L11" s="172">
        <v>43282</v>
      </c>
    </row>
    <row r="12" spans="1:12" x14ac:dyDescent="0.2">
      <c r="A12" s="225" t="s">
        <v>16</v>
      </c>
      <c r="B12" s="126" t="s">
        <v>13</v>
      </c>
      <c r="C12" s="148" t="s">
        <v>13</v>
      </c>
      <c r="D12" s="148" t="s">
        <v>13</v>
      </c>
      <c r="E12" s="148" t="s">
        <v>13</v>
      </c>
      <c r="F12" s="148" t="s">
        <v>13</v>
      </c>
      <c r="G12" s="148" t="s">
        <v>13</v>
      </c>
      <c r="H12" s="126" t="s">
        <v>13</v>
      </c>
      <c r="I12" s="25"/>
      <c r="J12" s="148" t="s">
        <v>12</v>
      </c>
      <c r="K12" s="148" t="s">
        <v>13</v>
      </c>
      <c r="L12" s="148" t="s">
        <v>13</v>
      </c>
    </row>
    <row r="13" spans="1:12" x14ac:dyDescent="0.2">
      <c r="A13" s="226"/>
      <c r="B13" s="149">
        <v>43273</v>
      </c>
      <c r="C13" s="149">
        <v>43287</v>
      </c>
      <c r="D13" s="149">
        <v>43301</v>
      </c>
      <c r="E13" s="149">
        <v>43315</v>
      </c>
      <c r="F13" s="149">
        <v>43329</v>
      </c>
      <c r="G13" s="149">
        <v>43343</v>
      </c>
      <c r="H13" s="138">
        <v>43357</v>
      </c>
      <c r="I13" s="29"/>
      <c r="J13" s="149">
        <v>43297</v>
      </c>
      <c r="K13" s="149">
        <v>43329</v>
      </c>
      <c r="L13" s="149">
        <v>43357</v>
      </c>
    </row>
    <row r="14" spans="1:12" x14ac:dyDescent="0.2">
      <c r="A14" s="222" t="s">
        <v>82</v>
      </c>
      <c r="B14" s="177"/>
      <c r="C14" s="4"/>
      <c r="D14" s="4"/>
      <c r="E14" s="4"/>
      <c r="F14" s="1"/>
      <c r="G14" s="1"/>
      <c r="H14" s="1"/>
      <c r="I14" s="2"/>
      <c r="J14" s="4"/>
      <c r="K14" s="4"/>
      <c r="L14" s="4"/>
    </row>
    <row r="15" spans="1:12" ht="13.9" customHeight="1" x14ac:dyDescent="0.25">
      <c r="A15" s="223"/>
      <c r="B15" s="178" t="s">
        <v>20</v>
      </c>
      <c r="C15" s="54"/>
      <c r="D15" s="54"/>
      <c r="E15" s="54"/>
      <c r="F15" s="54"/>
      <c r="G15" s="54"/>
      <c r="H15" s="54"/>
      <c r="I15" s="70"/>
      <c r="J15" s="54"/>
      <c r="K15" s="54"/>
      <c r="L15" s="164"/>
    </row>
    <row r="16" spans="1:12" ht="11.25" customHeight="1" x14ac:dyDescent="0.25">
      <c r="A16" s="224"/>
      <c r="B16" s="202"/>
      <c r="C16" s="203"/>
      <c r="D16" s="203"/>
      <c r="E16" s="203"/>
      <c r="F16" s="203"/>
      <c r="G16" s="203"/>
      <c r="H16" s="203"/>
      <c r="I16" s="204"/>
      <c r="J16" s="203"/>
      <c r="K16" s="203"/>
      <c r="L16" s="203"/>
    </row>
    <row r="17" spans="1:12" ht="15" x14ac:dyDescent="0.25">
      <c r="A17" s="187" t="s">
        <v>73</v>
      </c>
      <c r="B17" s="188" t="s">
        <v>15</v>
      </c>
      <c r="C17" s="189" t="s">
        <v>15</v>
      </c>
      <c r="D17" s="189" t="s">
        <v>15</v>
      </c>
      <c r="E17" s="189" t="s">
        <v>15</v>
      </c>
      <c r="F17" s="189" t="s">
        <v>15</v>
      </c>
      <c r="G17" s="189" t="s">
        <v>15</v>
      </c>
      <c r="H17" s="189" t="s">
        <v>15</v>
      </c>
      <c r="I17" s="116"/>
      <c r="J17" s="189" t="s">
        <v>80</v>
      </c>
      <c r="K17" s="189" t="s">
        <v>13</v>
      </c>
      <c r="L17" s="189" t="s">
        <v>13</v>
      </c>
    </row>
    <row r="18" spans="1:12" ht="15" x14ac:dyDescent="0.25">
      <c r="A18" s="184" t="s">
        <v>23</v>
      </c>
      <c r="B18" s="186">
        <f>B21-1</f>
        <v>43279</v>
      </c>
      <c r="C18" s="186">
        <f>C21-1</f>
        <v>43293</v>
      </c>
      <c r="D18" s="186">
        <f t="shared" ref="D18:H18" si="3">D21-1</f>
        <v>43307</v>
      </c>
      <c r="E18" s="186">
        <f t="shared" si="3"/>
        <v>43321</v>
      </c>
      <c r="F18" s="186">
        <f t="shared" si="3"/>
        <v>43335</v>
      </c>
      <c r="G18" s="186">
        <f t="shared" si="3"/>
        <v>43349</v>
      </c>
      <c r="H18" s="186">
        <f t="shared" si="3"/>
        <v>43363</v>
      </c>
      <c r="I18" s="107"/>
      <c r="J18" s="186">
        <v>43305</v>
      </c>
      <c r="K18" s="186">
        <v>43336</v>
      </c>
      <c r="L18" s="186">
        <v>43364</v>
      </c>
    </row>
    <row r="19" spans="1:12" ht="15" x14ac:dyDescent="0.25">
      <c r="A19" s="98" t="s">
        <v>56</v>
      </c>
      <c r="B19" s="72"/>
      <c r="C19" s="72"/>
      <c r="D19" s="72"/>
      <c r="E19" s="72"/>
      <c r="F19" s="72"/>
      <c r="G19" s="72"/>
      <c r="H19" s="72"/>
      <c r="I19" s="25"/>
      <c r="J19" s="77"/>
      <c r="K19" s="101"/>
      <c r="L19" s="101"/>
    </row>
    <row r="20" spans="1:12" ht="15" x14ac:dyDescent="0.25">
      <c r="A20" s="99" t="s">
        <v>59</v>
      </c>
      <c r="B20" s="72" t="s">
        <v>13</v>
      </c>
      <c r="C20" s="72" t="s">
        <v>13</v>
      </c>
      <c r="D20" s="72" t="s">
        <v>13</v>
      </c>
      <c r="E20" s="72" t="s">
        <v>13</v>
      </c>
      <c r="F20" s="72" t="s">
        <v>13</v>
      </c>
      <c r="G20" s="72" t="s">
        <v>13</v>
      </c>
      <c r="H20" s="72" t="s">
        <v>13</v>
      </c>
      <c r="I20" s="25"/>
      <c r="J20" s="77" t="s">
        <v>14</v>
      </c>
      <c r="K20" s="102" t="s">
        <v>12</v>
      </c>
      <c r="L20" s="102" t="s">
        <v>12</v>
      </c>
    </row>
    <row r="21" spans="1:12" ht="15" x14ac:dyDescent="0.25">
      <c r="A21" s="99" t="s">
        <v>60</v>
      </c>
      <c r="B21" s="72">
        <f>B25-2</f>
        <v>43280</v>
      </c>
      <c r="C21" s="72">
        <f>C25-3</f>
        <v>43294</v>
      </c>
      <c r="D21" s="72">
        <f>D25-3</f>
        <v>43308</v>
      </c>
      <c r="E21" s="72">
        <f t="shared" ref="E21:H21" si="4">E25-3</f>
        <v>43322</v>
      </c>
      <c r="F21" s="72">
        <f t="shared" si="4"/>
        <v>43336</v>
      </c>
      <c r="G21" s="72">
        <f t="shared" si="4"/>
        <v>43350</v>
      </c>
      <c r="H21" s="72">
        <f t="shared" si="4"/>
        <v>43364</v>
      </c>
      <c r="I21" s="25"/>
      <c r="J21" s="77">
        <v>43306</v>
      </c>
      <c r="K21" s="102">
        <v>43339</v>
      </c>
      <c r="L21" s="102">
        <v>43367</v>
      </c>
    </row>
    <row r="22" spans="1:12" ht="15" x14ac:dyDescent="0.25">
      <c r="A22" s="100" t="s">
        <v>57</v>
      </c>
      <c r="B22" s="205"/>
      <c r="C22" s="89"/>
      <c r="D22" s="89"/>
      <c r="E22" s="89"/>
      <c r="F22" s="89"/>
      <c r="G22" s="89"/>
      <c r="H22" s="206"/>
      <c r="I22" s="207"/>
      <c r="J22" s="208"/>
      <c r="K22" s="194"/>
      <c r="L22" s="194"/>
    </row>
    <row r="23" spans="1:12" ht="15.75" x14ac:dyDescent="0.25">
      <c r="A23" s="173" t="s">
        <v>81</v>
      </c>
      <c r="B23" s="117" t="s">
        <v>64</v>
      </c>
      <c r="C23" s="74"/>
      <c r="D23" s="74"/>
      <c r="E23" s="74"/>
      <c r="F23" s="74"/>
      <c r="G23" s="74"/>
      <c r="H23" s="74"/>
      <c r="I23" s="114"/>
      <c r="J23" s="74"/>
      <c r="K23" s="75"/>
      <c r="L23" s="76"/>
    </row>
    <row r="24" spans="1:12" ht="15" x14ac:dyDescent="0.25">
      <c r="A24" s="124" t="s">
        <v>65</v>
      </c>
      <c r="B24" s="156" t="s">
        <v>91</v>
      </c>
      <c r="C24" s="131" t="s">
        <v>12</v>
      </c>
      <c r="D24" s="131" t="s">
        <v>12</v>
      </c>
      <c r="E24" s="131" t="s">
        <v>12</v>
      </c>
      <c r="F24" s="131" t="s">
        <v>12</v>
      </c>
      <c r="G24" s="131" t="s">
        <v>12</v>
      </c>
      <c r="H24" s="156" t="s">
        <v>12</v>
      </c>
      <c r="I24" s="25"/>
      <c r="J24" s="131" t="s">
        <v>15</v>
      </c>
      <c r="K24" s="131" t="s">
        <v>80</v>
      </c>
      <c r="L24" s="132" t="s">
        <v>80</v>
      </c>
    </row>
    <row r="25" spans="1:12" ht="15.75" thickBot="1" x14ac:dyDescent="0.3">
      <c r="A25" s="124" t="s">
        <v>63</v>
      </c>
      <c r="B25" s="209">
        <v>43282</v>
      </c>
      <c r="C25" s="210">
        <v>43297</v>
      </c>
      <c r="D25" s="210">
        <v>43311</v>
      </c>
      <c r="E25" s="210">
        <v>43325</v>
      </c>
      <c r="F25" s="210">
        <v>43339</v>
      </c>
      <c r="G25" s="210">
        <v>43353</v>
      </c>
      <c r="H25" s="199">
        <v>43367</v>
      </c>
      <c r="I25" s="207"/>
      <c r="J25" s="210">
        <v>43307</v>
      </c>
      <c r="K25" s="210">
        <v>43340</v>
      </c>
      <c r="L25" s="211">
        <v>43368</v>
      </c>
    </row>
    <row r="26" spans="1:12" ht="15" x14ac:dyDescent="0.25">
      <c r="A26" s="55" t="s">
        <v>61</v>
      </c>
      <c r="B26" s="126" t="s">
        <v>12</v>
      </c>
      <c r="C26" s="148" t="s">
        <v>80</v>
      </c>
      <c r="D26" s="148" t="s">
        <v>80</v>
      </c>
      <c r="E26" s="148" t="s">
        <v>80</v>
      </c>
      <c r="F26" s="148" t="s">
        <v>80</v>
      </c>
      <c r="G26" s="148" t="s">
        <v>80</v>
      </c>
      <c r="H26" s="148" t="s">
        <v>80</v>
      </c>
      <c r="I26" s="197"/>
      <c r="J26" s="148" t="s">
        <v>13</v>
      </c>
      <c r="K26" s="148" t="s">
        <v>14</v>
      </c>
      <c r="L26" s="148" t="s">
        <v>14</v>
      </c>
    </row>
    <row r="27" spans="1:12" ht="15" x14ac:dyDescent="0.25">
      <c r="A27" s="56" t="s">
        <v>67</v>
      </c>
      <c r="B27" s="149">
        <f>B25+1</f>
        <v>43283</v>
      </c>
      <c r="C27" s="149">
        <f t="shared" ref="C27:H27" si="5">C25+1</f>
        <v>43298</v>
      </c>
      <c r="D27" s="149">
        <f t="shared" si="5"/>
        <v>43312</v>
      </c>
      <c r="E27" s="149">
        <f t="shared" si="5"/>
        <v>43326</v>
      </c>
      <c r="F27" s="149">
        <f t="shared" si="5"/>
        <v>43340</v>
      </c>
      <c r="G27" s="149">
        <f t="shared" si="5"/>
        <v>43354</v>
      </c>
      <c r="H27" s="149">
        <f t="shared" si="5"/>
        <v>43368</v>
      </c>
      <c r="I27" s="53"/>
      <c r="J27" s="149">
        <f t="shared" ref="J27:L27" si="6">J25+1</f>
        <v>43308</v>
      </c>
      <c r="K27" s="149">
        <f t="shared" si="6"/>
        <v>43341</v>
      </c>
      <c r="L27" s="149">
        <f t="shared" si="6"/>
        <v>43369</v>
      </c>
    </row>
    <row r="28" spans="1:12" ht="15" x14ac:dyDescent="0.25">
      <c r="A28" s="39" t="s">
        <v>25</v>
      </c>
      <c r="B28" s="31"/>
      <c r="C28" s="32"/>
      <c r="D28" s="32"/>
      <c r="E28" s="32"/>
      <c r="F28" s="32"/>
      <c r="G28" s="32"/>
      <c r="H28" s="31"/>
      <c r="I28" s="25"/>
      <c r="J28" s="32"/>
      <c r="K28" s="32"/>
      <c r="L28" s="32"/>
    </row>
    <row r="29" spans="1:12" ht="15" x14ac:dyDescent="0.25">
      <c r="A29" s="23" t="s">
        <v>26</v>
      </c>
      <c r="B29" s="126" t="s">
        <v>15</v>
      </c>
      <c r="C29" s="148" t="s">
        <v>15</v>
      </c>
      <c r="D29" s="148" t="s">
        <v>15</v>
      </c>
      <c r="E29" s="148" t="s">
        <v>15</v>
      </c>
      <c r="F29" s="148" t="s">
        <v>15</v>
      </c>
      <c r="G29" s="148" t="s">
        <v>15</v>
      </c>
      <c r="H29" s="126" t="s">
        <v>15</v>
      </c>
      <c r="I29" s="25"/>
      <c r="J29" s="148" t="s">
        <v>80</v>
      </c>
      <c r="K29" s="148" t="s">
        <v>13</v>
      </c>
      <c r="L29" s="148" t="s">
        <v>13</v>
      </c>
    </row>
    <row r="30" spans="1:12" ht="15" x14ac:dyDescent="0.25">
      <c r="A30" s="66" t="s">
        <v>24</v>
      </c>
      <c r="B30" s="138">
        <f>C8</f>
        <v>43286</v>
      </c>
      <c r="C30" s="149">
        <f t="shared" ref="C30:H30" si="7">B30+14</f>
        <v>43300</v>
      </c>
      <c r="D30" s="149">
        <f t="shared" si="7"/>
        <v>43314</v>
      </c>
      <c r="E30" s="149">
        <f t="shared" si="7"/>
        <v>43328</v>
      </c>
      <c r="F30" s="149">
        <f t="shared" si="7"/>
        <v>43342</v>
      </c>
      <c r="G30" s="149">
        <f t="shared" si="7"/>
        <v>43356</v>
      </c>
      <c r="H30" s="149">
        <f t="shared" si="7"/>
        <v>43370</v>
      </c>
      <c r="I30" s="29"/>
      <c r="J30" s="149">
        <v>43312</v>
      </c>
      <c r="K30" s="149">
        <v>43343</v>
      </c>
      <c r="L30" s="149">
        <v>43371</v>
      </c>
    </row>
    <row r="31" spans="1:12" x14ac:dyDescent="0.2">
      <c r="J31" s="43"/>
      <c r="K31" s="43"/>
      <c r="L31" s="43"/>
    </row>
    <row r="32" spans="1:12" ht="15" x14ac:dyDescent="0.25">
      <c r="A32" s="42" t="s">
        <v>75</v>
      </c>
      <c r="J32" s="43"/>
      <c r="K32" s="43"/>
      <c r="L32" s="43"/>
    </row>
    <row r="33" spans="1:12" ht="15" x14ac:dyDescent="0.25">
      <c r="A33" s="42" t="s">
        <v>76</v>
      </c>
      <c r="B33" s="150"/>
      <c r="C33" s="150"/>
      <c r="D33" s="150"/>
      <c r="E33" s="150"/>
      <c r="L33" s="118"/>
    </row>
  </sheetData>
  <mergeCells count="6">
    <mergeCell ref="A14:A16"/>
    <mergeCell ref="B1:K1"/>
    <mergeCell ref="B2:K2"/>
    <mergeCell ref="B3:K3"/>
    <mergeCell ref="B9:L9"/>
    <mergeCell ref="A12:A13"/>
  </mergeCells>
  <pageMargins left="0.7" right="0.7" top="0.75" bottom="0.75" header="0.3" footer="0.3"/>
  <pageSetup scale="86" fitToHeight="0" orientation="landscape" r:id="rId1"/>
  <headerFooter>
    <oddFooter>&amp;LSAPPHIRE&gt;Reference Guides&gt;UNL&gt; Human Resources&gt;Payroll Processing Schedules 2018&amp;RPrepared 9/01/17
N. Wagner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GridLines="0" zoomScale="75" zoomScaleNormal="75" workbookViewId="0">
      <selection activeCell="B20" sqref="B20"/>
    </sheetView>
  </sheetViews>
  <sheetFormatPr defaultColWidth="8.5" defaultRowHeight="14.25" x14ac:dyDescent="0.2"/>
  <cols>
    <col min="1" max="1" width="41.5" style="6" customWidth="1"/>
    <col min="2" max="2" width="15.33203125" style="6" customWidth="1"/>
    <col min="3" max="3" width="15" style="6" customWidth="1"/>
    <col min="4" max="5" width="15.1640625" style="6" customWidth="1"/>
    <col min="6" max="6" width="15.33203125" style="6" customWidth="1"/>
    <col min="7" max="7" width="14.6640625" style="6" customWidth="1"/>
    <col min="8" max="8" width="0.6640625" style="6" hidden="1" customWidth="1"/>
    <col min="9" max="9" width="1.33203125" style="6" customWidth="1"/>
    <col min="10" max="10" width="16.6640625" style="6" customWidth="1"/>
    <col min="11" max="11" width="14.83203125" style="6" customWidth="1"/>
    <col min="12" max="12" width="17.33203125" style="6" customWidth="1"/>
    <col min="13" max="16384" width="8.5" style="6"/>
  </cols>
  <sheetData>
    <row r="1" spans="1:12" x14ac:dyDescent="0.2">
      <c r="B1" s="227" t="s">
        <v>69</v>
      </c>
      <c r="C1" s="228"/>
      <c r="D1" s="228"/>
      <c r="E1" s="228"/>
      <c r="F1" s="228"/>
      <c r="G1" s="228"/>
      <c r="H1" s="228"/>
      <c r="I1" s="228"/>
      <c r="J1" s="228"/>
      <c r="K1" s="228"/>
      <c r="L1" s="111" t="s">
        <v>74</v>
      </c>
    </row>
    <row r="2" spans="1:12" ht="15" x14ac:dyDescent="0.25">
      <c r="A2" s="7"/>
      <c r="B2" s="229" t="s">
        <v>51</v>
      </c>
      <c r="C2" s="228"/>
      <c r="D2" s="228"/>
      <c r="E2" s="228"/>
      <c r="F2" s="228"/>
      <c r="G2" s="228"/>
      <c r="H2" s="228"/>
      <c r="I2" s="228"/>
      <c r="J2" s="228"/>
      <c r="K2" s="228"/>
      <c r="L2" s="112">
        <v>42968</v>
      </c>
    </row>
    <row r="3" spans="1:12" x14ac:dyDescent="0.2">
      <c r="B3" s="229" t="s">
        <v>95</v>
      </c>
      <c r="C3" s="228"/>
      <c r="D3" s="228"/>
      <c r="E3" s="228"/>
      <c r="F3" s="228"/>
      <c r="G3" s="228"/>
      <c r="H3" s="228"/>
      <c r="I3" s="228"/>
      <c r="J3" s="228"/>
      <c r="K3" s="228"/>
      <c r="L3" s="8"/>
    </row>
    <row r="4" spans="1:12" ht="15" x14ac:dyDescent="0.25">
      <c r="B4" s="11"/>
      <c r="C4" s="10"/>
      <c r="E4" s="11" t="s">
        <v>17</v>
      </c>
      <c r="F4" s="11"/>
      <c r="G4" s="10"/>
      <c r="H4" s="11"/>
      <c r="I4" s="11"/>
      <c r="J4" s="11"/>
      <c r="K4" s="147"/>
      <c r="L4" s="147" t="s">
        <v>17</v>
      </c>
    </row>
    <row r="5" spans="1:12" ht="15" x14ac:dyDescent="0.25">
      <c r="B5" s="57"/>
      <c r="C5" s="14"/>
      <c r="D5" s="15" t="s">
        <v>1</v>
      </c>
      <c r="E5" s="16"/>
      <c r="F5" s="13"/>
      <c r="G5" s="58"/>
      <c r="H5" s="58"/>
      <c r="I5" s="59"/>
      <c r="J5" s="13"/>
      <c r="K5" s="14" t="s">
        <v>2</v>
      </c>
      <c r="L5" s="18"/>
    </row>
    <row r="6" spans="1:12" ht="15" x14ac:dyDescent="0.25">
      <c r="A6" s="19" t="s">
        <v>3</v>
      </c>
      <c r="B6" s="20" t="s">
        <v>27</v>
      </c>
      <c r="C6" s="20" t="s">
        <v>28</v>
      </c>
      <c r="D6" s="20" t="s">
        <v>29</v>
      </c>
      <c r="E6" s="20" t="s">
        <v>30</v>
      </c>
      <c r="F6" s="20" t="s">
        <v>31</v>
      </c>
      <c r="G6" s="20" t="s">
        <v>32</v>
      </c>
      <c r="H6" s="20"/>
      <c r="I6" s="60"/>
      <c r="J6" s="20" t="s">
        <v>33</v>
      </c>
      <c r="K6" s="20" t="s">
        <v>34</v>
      </c>
      <c r="L6" s="20" t="s">
        <v>35</v>
      </c>
    </row>
    <row r="7" spans="1:12" ht="15" x14ac:dyDescent="0.25">
      <c r="A7" s="23" t="s">
        <v>10</v>
      </c>
      <c r="B7" s="140">
        <v>43357</v>
      </c>
      <c r="C7" s="141">
        <v>43371</v>
      </c>
      <c r="D7" s="141">
        <v>43385</v>
      </c>
      <c r="E7" s="141">
        <v>43399</v>
      </c>
      <c r="F7" s="141">
        <v>43413</v>
      </c>
      <c r="G7" s="141">
        <v>43427</v>
      </c>
      <c r="H7" s="141"/>
      <c r="I7" s="61"/>
      <c r="J7" s="24" t="s">
        <v>36</v>
      </c>
      <c r="K7" s="24" t="s">
        <v>37</v>
      </c>
      <c r="L7" s="24" t="s">
        <v>38</v>
      </c>
    </row>
    <row r="8" spans="1:12" ht="15" x14ac:dyDescent="0.25">
      <c r="A8" s="27" t="s">
        <v>11</v>
      </c>
      <c r="B8" s="138">
        <f t="shared" ref="B8:G8" si="0">B7+13</f>
        <v>43370</v>
      </c>
      <c r="C8" s="138">
        <f t="shared" si="0"/>
        <v>43384</v>
      </c>
      <c r="D8" s="138">
        <f t="shared" si="0"/>
        <v>43398</v>
      </c>
      <c r="E8" s="138">
        <f t="shared" si="0"/>
        <v>43412</v>
      </c>
      <c r="F8" s="138">
        <f t="shared" si="0"/>
        <v>43426</v>
      </c>
      <c r="G8" s="138">
        <f t="shared" si="0"/>
        <v>43440</v>
      </c>
      <c r="H8" s="139"/>
      <c r="I8" s="62"/>
      <c r="J8" s="63"/>
      <c r="K8" s="63"/>
      <c r="L8" s="63"/>
    </row>
    <row r="9" spans="1:12" s="137" customFormat="1" ht="18" customHeight="1" x14ac:dyDescent="0.2">
      <c r="A9" s="174" t="s">
        <v>78</v>
      </c>
      <c r="B9" s="231" t="s">
        <v>77</v>
      </c>
      <c r="C9" s="231"/>
      <c r="D9" s="231"/>
      <c r="E9" s="231"/>
      <c r="F9" s="231"/>
      <c r="G9" s="231"/>
      <c r="H9" s="231"/>
      <c r="I9" s="231"/>
      <c r="J9" s="231"/>
      <c r="K9" s="231"/>
      <c r="L9" s="232"/>
    </row>
    <row r="10" spans="1:12" s="137" customFormat="1" ht="20.45" customHeight="1" x14ac:dyDescent="0.2">
      <c r="A10" s="174" t="s">
        <v>79</v>
      </c>
      <c r="B10" s="175">
        <f t="shared" ref="B10:L10" si="1">B13-7</f>
        <v>43364</v>
      </c>
      <c r="C10" s="175">
        <f t="shared" si="1"/>
        <v>43378</v>
      </c>
      <c r="D10" s="175">
        <f t="shared" si="1"/>
        <v>43392</v>
      </c>
      <c r="E10" s="175">
        <f t="shared" si="1"/>
        <v>43406</v>
      </c>
      <c r="F10" s="175">
        <f t="shared" si="1"/>
        <v>43420</v>
      </c>
      <c r="G10" s="175">
        <f t="shared" si="1"/>
        <v>43434</v>
      </c>
      <c r="H10" s="175">
        <f t="shared" si="1"/>
        <v>-7</v>
      </c>
      <c r="I10" s="180">
        <f t="shared" si="1"/>
        <v>-6</v>
      </c>
      <c r="J10" s="175">
        <f t="shared" si="1"/>
        <v>43378</v>
      </c>
      <c r="K10" s="175">
        <f t="shared" si="1"/>
        <v>43411</v>
      </c>
      <c r="L10" s="175">
        <f t="shared" si="1"/>
        <v>43434</v>
      </c>
    </row>
    <row r="11" spans="1:12" ht="56.45" customHeight="1" x14ac:dyDescent="0.2">
      <c r="A11" s="176" t="s">
        <v>70</v>
      </c>
      <c r="B11" s="172">
        <f t="shared" ref="B11:H11" si="2">B7-56</f>
        <v>43301</v>
      </c>
      <c r="C11" s="172">
        <f t="shared" si="2"/>
        <v>43315</v>
      </c>
      <c r="D11" s="172">
        <f t="shared" si="2"/>
        <v>43329</v>
      </c>
      <c r="E11" s="172">
        <f t="shared" si="2"/>
        <v>43343</v>
      </c>
      <c r="F11" s="172">
        <f t="shared" si="2"/>
        <v>43357</v>
      </c>
      <c r="G11" s="172">
        <f t="shared" si="2"/>
        <v>43371</v>
      </c>
      <c r="H11" s="172">
        <f t="shared" si="2"/>
        <v>-56</v>
      </c>
      <c r="I11" s="181"/>
      <c r="J11" s="172">
        <v>43313</v>
      </c>
      <c r="K11" s="172">
        <v>43344</v>
      </c>
      <c r="L11" s="172">
        <v>43374</v>
      </c>
    </row>
    <row r="12" spans="1:12" x14ac:dyDescent="0.2">
      <c r="A12" s="225" t="s">
        <v>16</v>
      </c>
      <c r="B12" s="142" t="s">
        <v>13</v>
      </c>
      <c r="C12" s="142" t="s">
        <v>13</v>
      </c>
      <c r="D12" s="142" t="s">
        <v>13</v>
      </c>
      <c r="E12" s="142" t="s">
        <v>13</v>
      </c>
      <c r="F12" s="142" t="s">
        <v>13</v>
      </c>
      <c r="G12" s="142" t="s">
        <v>13</v>
      </c>
      <c r="H12" s="142"/>
      <c r="I12" s="25"/>
      <c r="J12" s="143" t="s">
        <v>13</v>
      </c>
      <c r="K12" s="143" t="s">
        <v>14</v>
      </c>
      <c r="L12" s="143" t="s">
        <v>13</v>
      </c>
    </row>
    <row r="13" spans="1:12" x14ac:dyDescent="0.2">
      <c r="A13" s="226"/>
      <c r="B13" s="149">
        <v>43371</v>
      </c>
      <c r="C13" s="149">
        <v>43385</v>
      </c>
      <c r="D13" s="149">
        <v>43399</v>
      </c>
      <c r="E13" s="149">
        <v>43413</v>
      </c>
      <c r="F13" s="149">
        <v>43427</v>
      </c>
      <c r="G13" s="149">
        <v>43441</v>
      </c>
      <c r="H13" s="163"/>
      <c r="I13" s="62">
        <v>1</v>
      </c>
      <c r="J13" s="149">
        <v>43385</v>
      </c>
      <c r="K13" s="149">
        <v>43418</v>
      </c>
      <c r="L13" s="149">
        <v>43441</v>
      </c>
    </row>
    <row r="14" spans="1:12" ht="15" x14ac:dyDescent="0.25">
      <c r="A14" s="23" t="s">
        <v>72</v>
      </c>
      <c r="B14" s="3"/>
      <c r="C14" s="4"/>
      <c r="D14" s="4"/>
      <c r="E14" s="4"/>
      <c r="F14" s="1"/>
      <c r="G14" s="1"/>
      <c r="H14" s="1"/>
      <c r="I14" s="2"/>
      <c r="J14" s="4"/>
      <c r="K14" s="4"/>
      <c r="L14" s="4"/>
    </row>
    <row r="15" spans="1:12" ht="15.75" x14ac:dyDescent="0.25">
      <c r="A15" s="79" t="s">
        <v>18</v>
      </c>
      <c r="B15" s="5" t="s">
        <v>20</v>
      </c>
      <c r="C15" s="5"/>
      <c r="D15" s="35"/>
      <c r="E15" s="35"/>
      <c r="F15" s="24"/>
      <c r="G15" s="24"/>
      <c r="H15" s="24"/>
      <c r="I15" s="36"/>
      <c r="J15" s="35"/>
      <c r="K15" s="35"/>
      <c r="L15" s="35"/>
    </row>
    <row r="16" spans="1:12" ht="6.75" customHeight="1" x14ac:dyDescent="0.25">
      <c r="A16" s="79"/>
      <c r="B16" s="212"/>
      <c r="C16" s="213"/>
      <c r="D16" s="213"/>
      <c r="E16" s="213"/>
      <c r="F16" s="203"/>
      <c r="G16" s="214"/>
      <c r="H16" s="214"/>
      <c r="I16" s="215"/>
      <c r="J16" s="213"/>
      <c r="K16" s="213"/>
      <c r="L16" s="213"/>
    </row>
    <row r="17" spans="1:12" ht="15" x14ac:dyDescent="0.25">
      <c r="A17" s="182" t="s">
        <v>58</v>
      </c>
      <c r="B17" s="188" t="s">
        <v>15</v>
      </c>
      <c r="C17" s="188" t="s">
        <v>15</v>
      </c>
      <c r="D17" s="188" t="s">
        <v>15</v>
      </c>
      <c r="E17" s="188" t="s">
        <v>14</v>
      </c>
      <c r="F17" s="188" t="s">
        <v>15</v>
      </c>
      <c r="G17" s="188" t="s">
        <v>15</v>
      </c>
      <c r="H17" s="188"/>
      <c r="I17" s="116"/>
      <c r="J17" s="189" t="s">
        <v>14</v>
      </c>
      <c r="K17" s="189" t="s">
        <v>14</v>
      </c>
      <c r="L17" s="189" t="s">
        <v>80</v>
      </c>
    </row>
    <row r="18" spans="1:12" ht="15" x14ac:dyDescent="0.25">
      <c r="A18" s="184" t="s">
        <v>23</v>
      </c>
      <c r="B18" s="185">
        <f>B21-1</f>
        <v>43377</v>
      </c>
      <c r="C18" s="185">
        <f t="shared" ref="C18:G18" si="3">C21-1</f>
        <v>43391</v>
      </c>
      <c r="D18" s="185">
        <f t="shared" si="3"/>
        <v>43405</v>
      </c>
      <c r="E18" s="185">
        <f t="shared" si="3"/>
        <v>43418</v>
      </c>
      <c r="F18" s="185">
        <f t="shared" si="3"/>
        <v>43433</v>
      </c>
      <c r="G18" s="185">
        <f t="shared" si="3"/>
        <v>43447</v>
      </c>
      <c r="H18" s="185"/>
      <c r="I18" s="151">
        <v>42300</v>
      </c>
      <c r="J18" s="186">
        <f>J21-1</f>
        <v>43397</v>
      </c>
      <c r="K18" s="186">
        <v>43425</v>
      </c>
      <c r="L18" s="186">
        <f t="shared" ref="L18" si="4">L21-1</f>
        <v>43452</v>
      </c>
    </row>
    <row r="19" spans="1:12" ht="15" x14ac:dyDescent="0.25">
      <c r="A19" s="98" t="s">
        <v>56</v>
      </c>
      <c r="B19" s="95"/>
      <c r="C19" s="96"/>
      <c r="D19" s="96"/>
      <c r="E19" s="96"/>
      <c r="F19" s="96"/>
      <c r="G19" s="96"/>
      <c r="H19" s="97"/>
      <c r="I19" s="108"/>
      <c r="J19" s="96"/>
      <c r="K19" s="96"/>
      <c r="L19" s="82"/>
    </row>
    <row r="20" spans="1:12" ht="15" x14ac:dyDescent="0.25">
      <c r="A20" s="99" t="s">
        <v>59</v>
      </c>
      <c r="B20" s="92" t="s">
        <v>13</v>
      </c>
      <c r="C20" s="91" t="s">
        <v>13</v>
      </c>
      <c r="D20" s="91" t="s">
        <v>13</v>
      </c>
      <c r="E20" s="91" t="s">
        <v>15</v>
      </c>
      <c r="F20" s="91" t="s">
        <v>13</v>
      </c>
      <c r="G20" s="91" t="s">
        <v>13</v>
      </c>
      <c r="H20" s="85"/>
      <c r="I20" s="108"/>
      <c r="J20" s="91" t="s">
        <v>15</v>
      </c>
      <c r="K20" s="91" t="s">
        <v>12</v>
      </c>
      <c r="L20" s="83" t="s">
        <v>14</v>
      </c>
    </row>
    <row r="21" spans="1:12" ht="15" x14ac:dyDescent="0.25">
      <c r="A21" s="99" t="s">
        <v>60</v>
      </c>
      <c r="B21" s="94">
        <f>B25-3</f>
        <v>43378</v>
      </c>
      <c r="C21" s="94">
        <f t="shared" ref="C21:D21" si="5">C25-3</f>
        <v>43392</v>
      </c>
      <c r="D21" s="94">
        <f t="shared" si="5"/>
        <v>43406</v>
      </c>
      <c r="E21" s="94">
        <f>E25-1</f>
        <v>43419</v>
      </c>
      <c r="F21" s="94">
        <f t="shared" ref="F21:G21" si="6">F25-3</f>
        <v>43434</v>
      </c>
      <c r="G21" s="94">
        <f t="shared" si="6"/>
        <v>43448</v>
      </c>
      <c r="H21" s="88"/>
      <c r="I21" s="108"/>
      <c r="J21" s="93">
        <f>J25-1</f>
        <v>43398</v>
      </c>
      <c r="K21" s="94">
        <v>43430</v>
      </c>
      <c r="L21" s="93">
        <f>L25-1</f>
        <v>43453</v>
      </c>
    </row>
    <row r="22" spans="1:12" ht="15" x14ac:dyDescent="0.25">
      <c r="A22" s="100" t="s">
        <v>57</v>
      </c>
      <c r="B22" s="216"/>
      <c r="C22" s="217"/>
      <c r="D22" s="217"/>
      <c r="E22" s="217"/>
      <c r="F22" s="217"/>
      <c r="G22" s="217"/>
      <c r="H22" s="218"/>
      <c r="I22" s="195"/>
      <c r="J22" s="217"/>
      <c r="K22" s="217"/>
      <c r="L22" s="196"/>
    </row>
    <row r="23" spans="1:12" x14ac:dyDescent="0.2">
      <c r="A23" s="123" t="s">
        <v>62</v>
      </c>
      <c r="B23" s="233" t="s">
        <v>64</v>
      </c>
      <c r="C23" s="234"/>
      <c r="D23" s="234"/>
      <c r="E23" s="234"/>
      <c r="F23" s="234"/>
      <c r="G23" s="234"/>
      <c r="H23" s="234"/>
      <c r="I23" s="234"/>
      <c r="J23" s="234"/>
      <c r="K23" s="234"/>
      <c r="L23" s="235"/>
    </row>
    <row r="24" spans="1:12" ht="15" x14ac:dyDescent="0.25">
      <c r="A24" s="124" t="s">
        <v>65</v>
      </c>
      <c r="B24" s="131" t="s">
        <v>12</v>
      </c>
      <c r="C24" s="131" t="s">
        <v>12</v>
      </c>
      <c r="D24" s="131" t="s">
        <v>12</v>
      </c>
      <c r="E24" s="131" t="s">
        <v>13</v>
      </c>
      <c r="F24" s="131" t="s">
        <v>12</v>
      </c>
      <c r="G24" s="131" t="s">
        <v>12</v>
      </c>
      <c r="H24" s="131"/>
      <c r="I24" s="108"/>
      <c r="J24" s="131" t="s">
        <v>13</v>
      </c>
      <c r="K24" s="131" t="s">
        <v>80</v>
      </c>
      <c r="L24" s="132" t="s">
        <v>15</v>
      </c>
    </row>
    <row r="25" spans="1:12" ht="15.75" thickBot="1" x14ac:dyDescent="0.3">
      <c r="A25" s="124" t="s">
        <v>63</v>
      </c>
      <c r="B25" s="219">
        <v>43381</v>
      </c>
      <c r="C25" s="220">
        <v>43395</v>
      </c>
      <c r="D25" s="220">
        <v>43409</v>
      </c>
      <c r="E25" s="220">
        <v>43420</v>
      </c>
      <c r="F25" s="220">
        <v>43437</v>
      </c>
      <c r="G25" s="220">
        <v>43451</v>
      </c>
      <c r="H25" s="220"/>
      <c r="I25" s="195"/>
      <c r="J25" s="220">
        <v>43399</v>
      </c>
      <c r="K25" s="220">
        <v>43431</v>
      </c>
      <c r="L25" s="211">
        <v>43454</v>
      </c>
    </row>
    <row r="26" spans="1:12" ht="15" x14ac:dyDescent="0.25">
      <c r="A26" s="55" t="s">
        <v>61</v>
      </c>
      <c r="B26" s="144" t="s">
        <v>80</v>
      </c>
      <c r="C26" s="148" t="s">
        <v>80</v>
      </c>
      <c r="D26" s="148" t="s">
        <v>80</v>
      </c>
      <c r="E26" s="144" t="s">
        <v>12</v>
      </c>
      <c r="F26" s="148" t="s">
        <v>80</v>
      </c>
      <c r="G26" s="148" t="s">
        <v>80</v>
      </c>
      <c r="H26" s="144"/>
      <c r="I26" s="197"/>
      <c r="J26" s="146" t="s">
        <v>12</v>
      </c>
      <c r="K26" s="148" t="s">
        <v>14</v>
      </c>
      <c r="L26" s="146" t="s">
        <v>13</v>
      </c>
    </row>
    <row r="27" spans="1:12" ht="15" x14ac:dyDescent="0.25">
      <c r="A27" s="56" t="s">
        <v>67</v>
      </c>
      <c r="B27" s="145">
        <f>B25+1</f>
        <v>43382</v>
      </c>
      <c r="C27" s="149">
        <f t="shared" ref="C27:G27" si="7">C25+1</f>
        <v>43396</v>
      </c>
      <c r="D27" s="149">
        <f t="shared" si="7"/>
        <v>43410</v>
      </c>
      <c r="E27" s="149">
        <v>43058</v>
      </c>
      <c r="F27" s="149">
        <f t="shared" si="7"/>
        <v>43438</v>
      </c>
      <c r="G27" s="149">
        <f t="shared" si="7"/>
        <v>43452</v>
      </c>
      <c r="H27" s="145"/>
      <c r="I27" s="71"/>
      <c r="J27" s="149">
        <v>43402</v>
      </c>
      <c r="K27" s="149">
        <f t="shared" ref="K27:L27" si="8">K25+1</f>
        <v>43432</v>
      </c>
      <c r="L27" s="149">
        <f t="shared" si="8"/>
        <v>43455</v>
      </c>
    </row>
    <row r="28" spans="1:12" ht="15" x14ac:dyDescent="0.25">
      <c r="A28" s="39" t="s">
        <v>25</v>
      </c>
      <c r="B28" s="32"/>
      <c r="C28" s="32"/>
      <c r="D28" s="32"/>
      <c r="E28" s="32"/>
      <c r="F28" s="32"/>
      <c r="G28" s="32"/>
      <c r="H28" s="32"/>
      <c r="I28" s="64"/>
      <c r="J28" s="32"/>
      <c r="K28" s="32"/>
      <c r="L28" s="32"/>
    </row>
    <row r="29" spans="1:12" ht="15" x14ac:dyDescent="0.25">
      <c r="A29" s="23" t="s">
        <v>26</v>
      </c>
      <c r="B29" s="148" t="s">
        <v>15</v>
      </c>
      <c r="C29" s="148" t="s">
        <v>15</v>
      </c>
      <c r="D29" s="148" t="s">
        <v>15</v>
      </c>
      <c r="E29" s="148" t="s">
        <v>14</v>
      </c>
      <c r="F29" s="148" t="s">
        <v>15</v>
      </c>
      <c r="G29" s="148" t="s">
        <v>15</v>
      </c>
      <c r="H29" s="148"/>
      <c r="I29" s="65"/>
      <c r="J29" s="148" t="s">
        <v>14</v>
      </c>
      <c r="K29" s="148" t="s">
        <v>13</v>
      </c>
      <c r="L29" s="148" t="s">
        <v>12</v>
      </c>
    </row>
    <row r="30" spans="1:12" ht="15" x14ac:dyDescent="0.25">
      <c r="A30" s="66" t="s">
        <v>24</v>
      </c>
      <c r="B30" s="138">
        <f>C8</f>
        <v>43384</v>
      </c>
      <c r="C30" s="138">
        <f t="shared" ref="C30:F30" si="9">D8</f>
        <v>43398</v>
      </c>
      <c r="D30" s="138">
        <f t="shared" si="9"/>
        <v>43412</v>
      </c>
      <c r="E30" s="138">
        <v>43425</v>
      </c>
      <c r="F30" s="138">
        <f t="shared" si="9"/>
        <v>43440</v>
      </c>
      <c r="G30" s="149">
        <v>43454</v>
      </c>
      <c r="H30" s="149"/>
      <c r="I30" s="62"/>
      <c r="J30" s="149">
        <v>43404</v>
      </c>
      <c r="K30" s="149">
        <v>43434</v>
      </c>
      <c r="L30" s="149">
        <v>43465</v>
      </c>
    </row>
    <row r="31" spans="1:12" ht="15" hidden="1" x14ac:dyDescent="0.25">
      <c r="A31" s="7" t="s">
        <v>39</v>
      </c>
      <c r="B31" s="67"/>
      <c r="C31" s="67"/>
      <c r="D31" s="67"/>
      <c r="E31" s="67"/>
      <c r="F31" s="67"/>
      <c r="G31" s="67"/>
      <c r="H31" s="40"/>
      <c r="I31" s="40"/>
      <c r="J31" s="68"/>
      <c r="K31" s="68"/>
      <c r="L31" s="68"/>
    </row>
    <row r="32" spans="1:12" ht="15" x14ac:dyDescent="0.25">
      <c r="A32" s="7"/>
    </row>
    <row r="33" spans="1:5" ht="15" x14ac:dyDescent="0.25">
      <c r="A33" s="7" t="s">
        <v>90</v>
      </c>
    </row>
    <row r="34" spans="1:5" ht="15" x14ac:dyDescent="0.25">
      <c r="A34" s="78"/>
    </row>
    <row r="35" spans="1:5" ht="15" x14ac:dyDescent="0.25">
      <c r="A35" s="150"/>
    </row>
    <row r="40" spans="1:5" x14ac:dyDescent="0.2">
      <c r="E40"/>
    </row>
  </sheetData>
  <mergeCells count="6">
    <mergeCell ref="B23:L23"/>
    <mergeCell ref="B1:K1"/>
    <mergeCell ref="B2:K2"/>
    <mergeCell ref="B3:K3"/>
    <mergeCell ref="A12:A13"/>
    <mergeCell ref="B9:L9"/>
  </mergeCells>
  <phoneticPr fontId="0" type="noConversion"/>
  <pageMargins left="0" right="0" top="0.25" bottom="0" header="0.5" footer="0.25"/>
  <pageSetup orientation="landscape" r:id="rId1"/>
  <headerFooter alignWithMargins="0">
    <oddFooter>&amp;LSAPPHIRE&gt;Reference Guides&gt;UNL&gt; Human Resources&gt;Payroll Processing Schedules 2018&amp;RPrepared 9/01/17
N. Wagner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 1st QTR</vt:lpstr>
      <vt:lpstr>2nd QTR</vt:lpstr>
      <vt:lpstr>3rd QTR</vt:lpstr>
      <vt:lpstr>4th QTR</vt:lpstr>
      <vt:lpstr>' 1st QTR'!Print_Area</vt:lpstr>
      <vt:lpstr>'2nd QTR'!Print_Area</vt:lpstr>
      <vt:lpstr>'4th QTR'!Print_Area</vt:lpstr>
      <vt:lpstr>' 1st QTR'!Print_Area_MI</vt:lpstr>
      <vt:lpstr>'2nd QTR'!Print_Area_MI</vt:lpstr>
    </vt:vector>
  </TitlesOfParts>
  <Company>Computing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PSmith</dc:creator>
  <cp:lastModifiedBy>Sarah Thompson Goodrich</cp:lastModifiedBy>
  <cp:lastPrinted>2017-08-22T21:25:03Z</cp:lastPrinted>
  <dcterms:created xsi:type="dcterms:W3CDTF">1999-11-29T13:44:27Z</dcterms:created>
  <dcterms:modified xsi:type="dcterms:W3CDTF">2018-02-21T21:33:45Z</dcterms:modified>
</cp:coreProperties>
</file>